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d.docs.live.net/5540d7c3feed69be/03 - Profissional/17 - MTGAS/ENGENHARIA MTGAS/02_Contratos/04 - Manutenção^J Novos Clientes e Emergências/1 - Edital e Anexos/EDITÁVEIS LICITANTE/"/>
    </mc:Choice>
  </mc:AlternateContent>
  <xr:revisionPtr revIDLastSave="100" documentId="8_{092A2E39-459B-4F22-B66A-8F4F1067F86C}" xr6:coauthVersionLast="47" xr6:coauthVersionMax="47" xr10:uidLastSave="{A94CD178-2F65-4D44-941E-015ABEA71A4E}"/>
  <bookViews>
    <workbookView xWindow="-120" yWindow="-120" windowWidth="29040" windowHeight="15720" xr2:uid="{FFBF842B-6C7C-4751-AEAF-2AFA24038634}"/>
  </bookViews>
  <sheets>
    <sheet name="PRUS" sheetId="6" r:id="rId1"/>
  </sheets>
  <definedNames>
    <definedName name="_xlnm._FilterDatabase" localSheetId="0" hidden="1">PRUS!$A$3:$H$400</definedName>
    <definedName name="_xlnm.Print_Area" localSheetId="0">PRUS!$A$1:$H$400</definedName>
    <definedName name="BDI">#REF!</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6" l="1"/>
  <c r="H8" i="6" s="1"/>
  <c r="G8" i="6" l="1"/>
  <c r="D19" i="6" l="1"/>
  <c r="F398" i="6"/>
  <c r="G398" i="6" s="1"/>
  <c r="F397" i="6"/>
  <c r="G397" i="6" s="1"/>
  <c r="F395" i="6"/>
  <c r="G395" i="6" s="1"/>
  <c r="F393" i="6"/>
  <c r="H393" i="6" s="1"/>
  <c r="F391" i="6"/>
  <c r="G391" i="6" s="1"/>
  <c r="F389" i="6"/>
  <c r="H389" i="6" s="1"/>
  <c r="F388" i="6"/>
  <c r="G388" i="6" s="1"/>
  <c r="F386" i="6"/>
  <c r="H386" i="6" s="1"/>
  <c r="F384" i="6"/>
  <c r="H384" i="6" s="1"/>
  <c r="F382" i="6"/>
  <c r="H382" i="6" s="1"/>
  <c r="F381" i="6"/>
  <c r="G381" i="6" s="1"/>
  <c r="F380" i="6"/>
  <c r="H380" i="6" s="1"/>
  <c r="F378" i="6"/>
  <c r="G378" i="6" s="1"/>
  <c r="F377" i="6"/>
  <c r="G377" i="6" s="1"/>
  <c r="F376" i="6"/>
  <c r="H376" i="6" s="1"/>
  <c r="F375" i="6"/>
  <c r="H375" i="6" s="1"/>
  <c r="F374" i="6"/>
  <c r="H374" i="6" s="1"/>
  <c r="F373" i="6"/>
  <c r="G373" i="6" s="1"/>
  <c r="F372" i="6"/>
  <c r="G372" i="6" s="1"/>
  <c r="F371" i="6"/>
  <c r="F370" i="6"/>
  <c r="G370" i="6" s="1"/>
  <c r="F368" i="6"/>
  <c r="H368" i="6" s="1"/>
  <c r="F367" i="6"/>
  <c r="H367" i="6" s="1"/>
  <c r="F365" i="6"/>
  <c r="G365" i="6" s="1"/>
  <c r="F364" i="6"/>
  <c r="H364" i="6" s="1"/>
  <c r="F363" i="6"/>
  <c r="G363" i="6" s="1"/>
  <c r="F362" i="6"/>
  <c r="H362" i="6" s="1"/>
  <c r="F361" i="6"/>
  <c r="H361" i="6" s="1"/>
  <c r="F360" i="6"/>
  <c r="H360" i="6" s="1"/>
  <c r="F359" i="6"/>
  <c r="G359" i="6" s="1"/>
  <c r="F358" i="6"/>
  <c r="H358" i="6" s="1"/>
  <c r="F357" i="6"/>
  <c r="G357" i="6" s="1"/>
  <c r="F356" i="6"/>
  <c r="H356" i="6" s="1"/>
  <c r="F355" i="6"/>
  <c r="G355" i="6" s="1"/>
  <c r="F354" i="6"/>
  <c r="H354" i="6" s="1"/>
  <c r="F353" i="6"/>
  <c r="H353" i="6" s="1"/>
  <c r="F352" i="6"/>
  <c r="G352" i="6" s="1"/>
  <c r="F351" i="6"/>
  <c r="H351" i="6" s="1"/>
  <c r="F350" i="6"/>
  <c r="G350" i="6" s="1"/>
  <c r="F349" i="6"/>
  <c r="G349" i="6" s="1"/>
  <c r="F347" i="6"/>
  <c r="H347" i="6" s="1"/>
  <c r="F346" i="6"/>
  <c r="G346" i="6" s="1"/>
  <c r="F345" i="6"/>
  <c r="G345" i="6" s="1"/>
  <c r="F344" i="6"/>
  <c r="H344" i="6" s="1"/>
  <c r="F343" i="6"/>
  <c r="H343" i="6" s="1"/>
  <c r="F342" i="6"/>
  <c r="H342" i="6" s="1"/>
  <c r="F341" i="6"/>
  <c r="G341" i="6" s="1"/>
  <c r="F340" i="6"/>
  <c r="G340" i="6" s="1"/>
  <c r="F339" i="6"/>
  <c r="G339" i="6" s="1"/>
  <c r="F338" i="6"/>
  <c r="F337" i="6"/>
  <c r="G337" i="6" s="1"/>
  <c r="F336" i="6"/>
  <c r="G336" i="6" s="1"/>
  <c r="F335" i="6"/>
  <c r="G335" i="6" s="1"/>
  <c r="F334" i="6"/>
  <c r="G334" i="6" s="1"/>
  <c r="F333" i="6"/>
  <c r="G333" i="6" s="1"/>
  <c r="F332" i="6"/>
  <c r="G332" i="6" s="1"/>
  <c r="F331" i="6"/>
  <c r="H331" i="6" s="1"/>
  <c r="F330" i="6"/>
  <c r="H330" i="6" s="1"/>
  <c r="F329" i="6"/>
  <c r="G329" i="6" s="1"/>
  <c r="F328" i="6"/>
  <c r="H328" i="6" s="1"/>
  <c r="F327" i="6"/>
  <c r="H327" i="6" s="1"/>
  <c r="F326" i="6"/>
  <c r="H326" i="6" s="1"/>
  <c r="F325" i="6"/>
  <c r="G325" i="6" s="1"/>
  <c r="F324" i="6"/>
  <c r="H324" i="6" s="1"/>
  <c r="F323" i="6"/>
  <c r="G323" i="6" s="1"/>
  <c r="F322" i="6"/>
  <c r="G322" i="6" s="1"/>
  <c r="F321" i="6"/>
  <c r="G321" i="6" s="1"/>
  <c r="F320" i="6"/>
  <c r="F319" i="6"/>
  <c r="G319" i="6" s="1"/>
  <c r="F317" i="6"/>
  <c r="H317" i="6" s="1"/>
  <c r="F316" i="6"/>
  <c r="G316" i="6" s="1"/>
  <c r="F315" i="6"/>
  <c r="G315" i="6" s="1"/>
  <c r="F314" i="6"/>
  <c r="G314" i="6" s="1"/>
  <c r="F313" i="6"/>
  <c r="G313" i="6" s="1"/>
  <c r="F312" i="6"/>
  <c r="H312" i="6" s="1"/>
  <c r="F311" i="6"/>
  <c r="H311" i="6" s="1"/>
  <c r="F310" i="6"/>
  <c r="H310" i="6" s="1"/>
  <c r="F309" i="6"/>
  <c r="G309" i="6" s="1"/>
  <c r="F308" i="6"/>
  <c r="G308" i="6" s="1"/>
  <c r="F307" i="6"/>
  <c r="G307" i="6" s="1"/>
  <c r="F306" i="6"/>
  <c r="G306" i="6" s="1"/>
  <c r="F304" i="6"/>
  <c r="G304" i="6" s="1"/>
  <c r="F303" i="6"/>
  <c r="H303" i="6" s="1"/>
  <c r="F302" i="6"/>
  <c r="G302" i="6" s="1"/>
  <c r="F301" i="6"/>
  <c r="H301" i="6" s="1"/>
  <c r="F300" i="6"/>
  <c r="H300" i="6" s="1"/>
  <c r="F299" i="6"/>
  <c r="G299" i="6" s="1"/>
  <c r="F298" i="6"/>
  <c r="H298" i="6" s="1"/>
  <c r="F297" i="6"/>
  <c r="G297" i="6" s="1"/>
  <c r="F296" i="6"/>
  <c r="H296" i="6" s="1"/>
  <c r="F295" i="6"/>
  <c r="G295" i="6" s="1"/>
  <c r="F294" i="6"/>
  <c r="G294" i="6" s="1"/>
  <c r="F293" i="6"/>
  <c r="G293" i="6" s="1"/>
  <c r="F292" i="6"/>
  <c r="G292" i="6" s="1"/>
  <c r="F290" i="6"/>
  <c r="G290" i="6" s="1"/>
  <c r="F289" i="6"/>
  <c r="G289" i="6" s="1"/>
  <c r="F288" i="6"/>
  <c r="G288" i="6" s="1"/>
  <c r="F287" i="6"/>
  <c r="G287" i="6" s="1"/>
  <c r="F286" i="6"/>
  <c r="G286" i="6" s="1"/>
  <c r="F285" i="6"/>
  <c r="G285" i="6" s="1"/>
  <c r="F284" i="6"/>
  <c r="H284" i="6" s="1"/>
  <c r="F283" i="6"/>
  <c r="G283" i="6" s="1"/>
  <c r="F282" i="6"/>
  <c r="H282" i="6" s="1"/>
  <c r="F281" i="6"/>
  <c r="G281" i="6" s="1"/>
  <c r="F280" i="6"/>
  <c r="H280" i="6" s="1"/>
  <c r="F279" i="6"/>
  <c r="H279" i="6" s="1"/>
  <c r="F278" i="6"/>
  <c r="H278" i="6" s="1"/>
  <c r="F277" i="6"/>
  <c r="H277" i="6" s="1"/>
  <c r="F276" i="6"/>
  <c r="H276" i="6" s="1"/>
  <c r="F275" i="6"/>
  <c r="G275" i="6" s="1"/>
  <c r="F274" i="6"/>
  <c r="H274" i="6" s="1"/>
  <c r="F273" i="6"/>
  <c r="H273" i="6" s="1"/>
  <c r="F272" i="6"/>
  <c r="H272" i="6" s="1"/>
  <c r="F271" i="6"/>
  <c r="F270" i="6"/>
  <c r="H270" i="6" s="1"/>
  <c r="F269" i="6"/>
  <c r="G269" i="6" s="1"/>
  <c r="F268" i="6"/>
  <c r="H268" i="6" s="1"/>
  <c r="F267" i="6"/>
  <c r="G267" i="6" s="1"/>
  <c r="F265" i="6"/>
  <c r="G265" i="6" s="1"/>
  <c r="F264" i="6"/>
  <c r="H264" i="6" s="1"/>
  <c r="F263" i="6"/>
  <c r="G263" i="6" s="1"/>
  <c r="F262" i="6"/>
  <c r="G262" i="6" s="1"/>
  <c r="F261" i="6"/>
  <c r="H261" i="6" s="1"/>
  <c r="F260" i="6"/>
  <c r="H260" i="6" s="1"/>
  <c r="F259" i="6"/>
  <c r="F258" i="6"/>
  <c r="G258" i="6" s="1"/>
  <c r="F257" i="6"/>
  <c r="G257" i="6" s="1"/>
  <c r="F256" i="6"/>
  <c r="G256" i="6" s="1"/>
  <c r="F255" i="6"/>
  <c r="F254" i="6"/>
  <c r="G254" i="6" s="1"/>
  <c r="F253" i="6"/>
  <c r="G253" i="6" s="1"/>
  <c r="F252" i="6"/>
  <c r="G252" i="6" s="1"/>
  <c r="F251" i="6"/>
  <c r="H251" i="6" s="1"/>
  <c r="F250" i="6"/>
  <c r="H250" i="6" s="1"/>
  <c r="F249" i="6"/>
  <c r="H249" i="6" s="1"/>
  <c r="F248" i="6"/>
  <c r="G248" i="6" s="1"/>
  <c r="F247" i="6"/>
  <c r="G247" i="6" s="1"/>
  <c r="F246" i="6"/>
  <c r="G246" i="6" s="1"/>
  <c r="F245" i="6"/>
  <c r="H245" i="6" s="1"/>
  <c r="F244" i="6"/>
  <c r="H244" i="6" s="1"/>
  <c r="F243" i="6"/>
  <c r="G243" i="6" s="1"/>
  <c r="F242" i="6"/>
  <c r="G242" i="6" s="1"/>
  <c r="F241" i="6"/>
  <c r="G241" i="6" s="1"/>
  <c r="F240" i="6"/>
  <c r="G240" i="6" s="1"/>
  <c r="F239" i="6"/>
  <c r="H239" i="6" s="1"/>
  <c r="F238" i="6"/>
  <c r="G238" i="6" s="1"/>
  <c r="F237" i="6"/>
  <c r="G237" i="6" s="1"/>
  <c r="F236" i="6"/>
  <c r="G236" i="6" s="1"/>
  <c r="F235" i="6"/>
  <c r="H235" i="6" s="1"/>
  <c r="F234" i="6"/>
  <c r="H234" i="6" s="1"/>
  <c r="F233" i="6"/>
  <c r="G233" i="6" s="1"/>
  <c r="F232" i="6"/>
  <c r="G232" i="6" s="1"/>
  <c r="F231" i="6"/>
  <c r="G231" i="6" s="1"/>
  <c r="F230" i="6"/>
  <c r="G230" i="6" s="1"/>
  <c r="F229" i="6"/>
  <c r="G229" i="6" s="1"/>
  <c r="F228" i="6"/>
  <c r="G228" i="6" s="1"/>
  <c r="F227" i="6"/>
  <c r="G227" i="6" s="1"/>
  <c r="F226" i="6"/>
  <c r="G226" i="6" s="1"/>
  <c r="F225" i="6"/>
  <c r="H225" i="6" s="1"/>
  <c r="F224" i="6"/>
  <c r="G224" i="6" s="1"/>
  <c r="F223" i="6"/>
  <c r="G223" i="6" s="1"/>
  <c r="F222" i="6"/>
  <c r="F221" i="6"/>
  <c r="G221" i="6" s="1"/>
  <c r="F220" i="6"/>
  <c r="G220" i="6" s="1"/>
  <c r="F219" i="6"/>
  <c r="H219" i="6" s="1"/>
  <c r="F218" i="6"/>
  <c r="H218" i="6" s="1"/>
  <c r="F216" i="6"/>
  <c r="H216" i="6" s="1"/>
  <c r="F215" i="6"/>
  <c r="H215" i="6" s="1"/>
  <c r="F214" i="6"/>
  <c r="H214" i="6" s="1"/>
  <c r="F213" i="6"/>
  <c r="H213" i="6" s="1"/>
  <c r="F212" i="6"/>
  <c r="G212" i="6" s="1"/>
  <c r="F211" i="6"/>
  <c r="G211" i="6" s="1"/>
  <c r="F210" i="6"/>
  <c r="G210" i="6" s="1"/>
  <c r="F209" i="6"/>
  <c r="G209" i="6" s="1"/>
  <c r="F208" i="6"/>
  <c r="F206" i="6"/>
  <c r="H206" i="6" s="1"/>
  <c r="F205" i="6"/>
  <c r="G205" i="6" s="1"/>
  <c r="F204" i="6"/>
  <c r="G204" i="6" s="1"/>
  <c r="F203" i="6"/>
  <c r="H203" i="6" s="1"/>
  <c r="F202" i="6"/>
  <c r="G202" i="6" s="1"/>
  <c r="F201" i="6"/>
  <c r="H201" i="6" s="1"/>
  <c r="F200" i="6"/>
  <c r="G200" i="6" s="1"/>
  <c r="F199" i="6"/>
  <c r="G199" i="6" s="1"/>
  <c r="F198" i="6"/>
  <c r="G198" i="6" s="1"/>
  <c r="F197" i="6"/>
  <c r="H197" i="6" s="1"/>
  <c r="F196" i="6"/>
  <c r="H196" i="6" s="1"/>
  <c r="F195" i="6"/>
  <c r="H195" i="6" s="1"/>
  <c r="F194" i="6"/>
  <c r="H194" i="6" s="1"/>
  <c r="F192" i="6"/>
  <c r="F191" i="6"/>
  <c r="G191" i="6" s="1"/>
  <c r="F190" i="6"/>
  <c r="G190" i="6" s="1"/>
  <c r="F189" i="6"/>
  <c r="H189" i="6" s="1"/>
  <c r="F188" i="6"/>
  <c r="G188" i="6" s="1"/>
  <c r="F187" i="6"/>
  <c r="G187" i="6" s="1"/>
  <c r="F186" i="6"/>
  <c r="G186" i="6" s="1"/>
  <c r="F185" i="6"/>
  <c r="G185" i="6" s="1"/>
  <c r="F184" i="6"/>
  <c r="H184" i="6" s="1"/>
  <c r="F183" i="6"/>
  <c r="H183" i="6" s="1"/>
  <c r="F182" i="6"/>
  <c r="H182" i="6" s="1"/>
  <c r="F181" i="6"/>
  <c r="H181" i="6" s="1"/>
  <c r="F180" i="6"/>
  <c r="G180" i="6" s="1"/>
  <c r="F179" i="6"/>
  <c r="H179" i="6" s="1"/>
  <c r="F178" i="6"/>
  <c r="H178" i="6" s="1"/>
  <c r="F177" i="6"/>
  <c r="H177" i="6" s="1"/>
  <c r="F176" i="6"/>
  <c r="H176" i="6" s="1"/>
  <c r="F175" i="6"/>
  <c r="G175" i="6" s="1"/>
  <c r="F174" i="6"/>
  <c r="H174" i="6" s="1"/>
  <c r="F173" i="6"/>
  <c r="G173" i="6" s="1"/>
  <c r="F172" i="6"/>
  <c r="G172" i="6" s="1"/>
  <c r="F171" i="6"/>
  <c r="G171" i="6" s="1"/>
  <c r="F169" i="6"/>
  <c r="G169" i="6" s="1"/>
  <c r="F168" i="6"/>
  <c r="G168" i="6" s="1"/>
  <c r="F167" i="6"/>
  <c r="H167" i="6" s="1"/>
  <c r="F166" i="6"/>
  <c r="G166" i="6" s="1"/>
  <c r="F165" i="6"/>
  <c r="G165" i="6" s="1"/>
  <c r="F164" i="6"/>
  <c r="H164" i="6" s="1"/>
  <c r="F163" i="6"/>
  <c r="H163" i="6" s="1"/>
  <c r="F162" i="6"/>
  <c r="G162" i="6" s="1"/>
  <c r="F161" i="6"/>
  <c r="H161" i="6" s="1"/>
  <c r="F160" i="6"/>
  <c r="H160" i="6" s="1"/>
  <c r="F159" i="6"/>
  <c r="H159" i="6" s="1"/>
  <c r="F158" i="6"/>
  <c r="G158" i="6" s="1"/>
  <c r="F157" i="6"/>
  <c r="F156" i="6"/>
  <c r="H156" i="6" s="1"/>
  <c r="F155" i="6"/>
  <c r="G155" i="6" s="1"/>
  <c r="F154" i="6"/>
  <c r="G154" i="6" s="1"/>
  <c r="F153" i="6"/>
  <c r="H153" i="6" s="1"/>
  <c r="F152" i="6"/>
  <c r="G152" i="6" s="1"/>
  <c r="F151" i="6"/>
  <c r="H151" i="6" s="1"/>
  <c r="F150" i="6"/>
  <c r="G150" i="6" s="1"/>
  <c r="F149" i="6"/>
  <c r="H149" i="6" s="1"/>
  <c r="F147" i="6"/>
  <c r="G147" i="6" s="1"/>
  <c r="F146" i="6"/>
  <c r="G146" i="6" s="1"/>
  <c r="F144" i="6"/>
  <c r="G144" i="6" s="1"/>
  <c r="F143" i="6"/>
  <c r="G143" i="6" s="1"/>
  <c r="F142" i="6"/>
  <c r="G142" i="6" s="1"/>
  <c r="F141" i="6"/>
  <c r="F140" i="6"/>
  <c r="G140" i="6" s="1"/>
  <c r="F138" i="6"/>
  <c r="F137" i="6"/>
  <c r="H137" i="6" s="1"/>
  <c r="F136" i="6"/>
  <c r="G136" i="6" s="1"/>
  <c r="F135" i="6"/>
  <c r="H135" i="6" s="1"/>
  <c r="F133" i="6"/>
  <c r="H133" i="6" s="1"/>
  <c r="F132" i="6"/>
  <c r="G132" i="6" s="1"/>
  <c r="F131" i="6"/>
  <c r="H131" i="6" s="1"/>
  <c r="F130" i="6"/>
  <c r="G130" i="6" s="1"/>
  <c r="F129" i="6"/>
  <c r="G129" i="6" s="1"/>
  <c r="F128" i="6"/>
  <c r="H128" i="6" s="1"/>
  <c r="F127" i="6"/>
  <c r="G127" i="6" s="1"/>
  <c r="F126" i="6"/>
  <c r="H126" i="6" s="1"/>
  <c r="F125" i="6"/>
  <c r="G125" i="6" s="1"/>
  <c r="F124" i="6"/>
  <c r="G124" i="6" s="1"/>
  <c r="F123" i="6"/>
  <c r="G123" i="6" s="1"/>
  <c r="F122" i="6"/>
  <c r="G122" i="6" s="1"/>
  <c r="F120" i="6"/>
  <c r="G120" i="6" s="1"/>
  <c r="F119" i="6"/>
  <c r="G119" i="6" s="1"/>
  <c r="F118" i="6"/>
  <c r="H118" i="6" s="1"/>
  <c r="F117" i="6"/>
  <c r="G117" i="6" s="1"/>
  <c r="F116" i="6"/>
  <c r="H116" i="6" s="1"/>
  <c r="F115" i="6"/>
  <c r="G115" i="6" s="1"/>
  <c r="F114" i="6"/>
  <c r="H114" i="6" s="1"/>
  <c r="F113" i="6"/>
  <c r="H113" i="6" s="1"/>
  <c r="F112" i="6"/>
  <c r="H112" i="6" s="1"/>
  <c r="F111" i="6"/>
  <c r="H111" i="6" s="1"/>
  <c r="F110" i="6"/>
  <c r="H110" i="6" s="1"/>
  <c r="F108" i="6"/>
  <c r="G108" i="6" s="1"/>
  <c r="F107" i="6"/>
  <c r="G107" i="6" s="1"/>
  <c r="F106" i="6"/>
  <c r="G106" i="6" s="1"/>
  <c r="F105" i="6"/>
  <c r="F104" i="6"/>
  <c r="G104" i="6" s="1"/>
  <c r="F103" i="6"/>
  <c r="G103" i="6" s="1"/>
  <c r="F102" i="6"/>
  <c r="H102" i="6" s="1"/>
  <c r="F101" i="6"/>
  <c r="H101" i="6" s="1"/>
  <c r="F100" i="6"/>
  <c r="F99" i="6"/>
  <c r="H99" i="6" s="1"/>
  <c r="F98" i="6"/>
  <c r="G98" i="6" s="1"/>
  <c r="F97" i="6"/>
  <c r="H97" i="6" s="1"/>
  <c r="F96" i="6"/>
  <c r="H96" i="6" s="1"/>
  <c r="F95" i="6"/>
  <c r="H95" i="6" s="1"/>
  <c r="F93" i="6"/>
  <c r="H93" i="6" s="1"/>
  <c r="F92" i="6"/>
  <c r="H92" i="6" s="1"/>
  <c r="F90" i="6"/>
  <c r="G90" i="6" s="1"/>
  <c r="F89" i="6"/>
  <c r="G89" i="6" s="1"/>
  <c r="F87" i="6"/>
  <c r="G87" i="6" s="1"/>
  <c r="F86" i="6"/>
  <c r="F85" i="6"/>
  <c r="G85" i="6" s="1"/>
  <c r="F83" i="6"/>
  <c r="F82" i="6"/>
  <c r="G82" i="6" s="1"/>
  <c r="F81" i="6"/>
  <c r="G81" i="6" s="1"/>
  <c r="F80" i="6"/>
  <c r="G80" i="6" s="1"/>
  <c r="F79" i="6"/>
  <c r="G79" i="6" s="1"/>
  <c r="F77" i="6"/>
  <c r="G77" i="6" s="1"/>
  <c r="F76" i="6"/>
  <c r="H76" i="6" s="1"/>
  <c r="F74" i="6"/>
  <c r="G74" i="6" s="1"/>
  <c r="F73" i="6"/>
  <c r="G73" i="6" s="1"/>
  <c r="F70" i="6"/>
  <c r="H70" i="6" s="1"/>
  <c r="F69" i="6"/>
  <c r="H69" i="6" s="1"/>
  <c r="F68" i="6"/>
  <c r="H68" i="6" s="1"/>
  <c r="F67" i="6"/>
  <c r="H67" i="6" s="1"/>
  <c r="F66" i="6"/>
  <c r="G66" i="6" s="1"/>
  <c r="F65" i="6"/>
  <c r="G65" i="6" s="1"/>
  <c r="F64" i="6"/>
  <c r="G64" i="6" s="1"/>
  <c r="F63" i="6"/>
  <c r="F62" i="6"/>
  <c r="G62" i="6" s="1"/>
  <c r="F61" i="6"/>
  <c r="H61" i="6" s="1"/>
  <c r="F60" i="6"/>
  <c r="F59" i="6"/>
  <c r="G59" i="6" s="1"/>
  <c r="F57" i="6"/>
  <c r="G57" i="6" s="1"/>
  <c r="F56" i="6"/>
  <c r="H56" i="6" s="1"/>
  <c r="F54" i="6"/>
  <c r="G54" i="6" s="1"/>
  <c r="F53" i="6"/>
  <c r="H53" i="6" s="1"/>
  <c r="F52" i="6"/>
  <c r="G52" i="6" s="1"/>
  <c r="F51" i="6"/>
  <c r="G51" i="6" s="1"/>
  <c r="F50" i="6"/>
  <c r="G50" i="6" s="1"/>
  <c r="F49" i="6"/>
  <c r="G49" i="6" s="1"/>
  <c r="F47" i="6"/>
  <c r="G47" i="6" s="1"/>
  <c r="F46" i="6"/>
  <c r="H46" i="6" s="1"/>
  <c r="F45" i="6"/>
  <c r="G45" i="6" s="1"/>
  <c r="F44" i="6"/>
  <c r="G44" i="6" s="1"/>
  <c r="F41" i="6"/>
  <c r="G41" i="6" s="1"/>
  <c r="F40" i="6"/>
  <c r="G40" i="6" s="1"/>
  <c r="F39" i="6"/>
  <c r="H39" i="6" s="1"/>
  <c r="F38" i="6"/>
  <c r="G38" i="6" s="1"/>
  <c r="F37" i="6"/>
  <c r="G37" i="6" s="1"/>
  <c r="F36" i="6"/>
  <c r="H36" i="6" s="1"/>
  <c r="F35" i="6"/>
  <c r="H35" i="6" s="1"/>
  <c r="F33" i="6"/>
  <c r="H33" i="6" s="1"/>
  <c r="F32" i="6"/>
  <c r="G32" i="6" s="1"/>
  <c r="F31" i="6"/>
  <c r="H31" i="6" s="1"/>
  <c r="F29" i="6"/>
  <c r="G29" i="6" s="1"/>
  <c r="F28" i="6"/>
  <c r="G28" i="6" s="1"/>
  <c r="F27" i="6"/>
  <c r="G27" i="6" s="1"/>
  <c r="F26" i="6"/>
  <c r="H26" i="6" s="1"/>
  <c r="F24" i="6"/>
  <c r="G24" i="6" s="1"/>
  <c r="F23" i="6"/>
  <c r="G23" i="6" s="1"/>
  <c r="F22" i="6"/>
  <c r="H22" i="6" s="1"/>
  <c r="F21" i="6"/>
  <c r="H21" i="6" s="1"/>
  <c r="F20" i="6"/>
  <c r="G20" i="6" s="1"/>
  <c r="F19" i="6"/>
  <c r="F16" i="6"/>
  <c r="G16" i="6" s="1"/>
  <c r="F14" i="6"/>
  <c r="H14" i="6" s="1"/>
  <c r="F13" i="6"/>
  <c r="G13" i="6" s="1"/>
  <c r="F12" i="6"/>
  <c r="G12" i="6" s="1"/>
  <c r="F11" i="6"/>
  <c r="G11" i="6" s="1"/>
  <c r="F10" i="6"/>
  <c r="H10" i="6" s="1"/>
  <c r="F6" i="6"/>
  <c r="G6" i="6" s="1"/>
  <c r="I57" i="6"/>
  <c r="G371" i="6"/>
  <c r="G367" i="6"/>
  <c r="G354" i="6"/>
  <c r="G353" i="6"/>
  <c r="G342" i="6"/>
  <c r="G338" i="6"/>
  <c r="G320" i="6"/>
  <c r="G282" i="6"/>
  <c r="G276" i="6"/>
  <c r="G274" i="6"/>
  <c r="G272" i="6"/>
  <c r="G271" i="6"/>
  <c r="G259" i="6"/>
  <c r="G255" i="6"/>
  <c r="G222" i="6"/>
  <c r="G216" i="6"/>
  <c r="G215" i="6"/>
  <c r="G213" i="6"/>
  <c r="G208" i="6"/>
  <c r="G192" i="6"/>
  <c r="G189" i="6"/>
  <c r="G181" i="6"/>
  <c r="G176" i="6"/>
  <c r="G174" i="6"/>
  <c r="G157" i="6"/>
  <c r="G141" i="6"/>
  <c r="G138" i="6"/>
  <c r="G135" i="6"/>
  <c r="G118" i="6"/>
  <c r="G105" i="6"/>
  <c r="G100" i="6"/>
  <c r="G86" i="6"/>
  <c r="G83" i="6"/>
  <c r="G63" i="6"/>
  <c r="G61" i="6"/>
  <c r="G60" i="6"/>
  <c r="G46" i="6"/>
  <c r="G39" i="6"/>
  <c r="H397" i="6"/>
  <c r="H320" i="6"/>
  <c r="H322" i="6"/>
  <c r="H333" i="6"/>
  <c r="H338" i="6"/>
  <c r="H340" i="6"/>
  <c r="H44" i="6"/>
  <c r="H60" i="6"/>
  <c r="H63" i="6"/>
  <c r="H65" i="6"/>
  <c r="H83" i="6"/>
  <c r="H86" i="6"/>
  <c r="H100" i="6"/>
  <c r="H105" i="6"/>
  <c r="H138" i="6"/>
  <c r="H141" i="6"/>
  <c r="H154" i="6"/>
  <c r="H155" i="6"/>
  <c r="H157" i="6"/>
  <c r="H171" i="6"/>
  <c r="H173" i="6"/>
  <c r="H190" i="6"/>
  <c r="H192" i="6"/>
  <c r="H199" i="6"/>
  <c r="H204" i="6"/>
  <c r="H205" i="6"/>
  <c r="H208" i="6"/>
  <c r="H210" i="6"/>
  <c r="H221" i="6"/>
  <c r="H222" i="6"/>
  <c r="H223" i="6"/>
  <c r="H227" i="6"/>
  <c r="H240" i="6"/>
  <c r="H241" i="6"/>
  <c r="H243" i="6"/>
  <c r="H254" i="6"/>
  <c r="H255" i="6"/>
  <c r="H257" i="6"/>
  <c r="H259" i="6"/>
  <c r="H265" i="6"/>
  <c r="H271" i="6"/>
  <c r="H281" i="6"/>
  <c r="H287" i="6"/>
  <c r="H288" i="6"/>
  <c r="H290" i="6"/>
  <c r="H299" i="6"/>
  <c r="H302" i="6"/>
  <c r="H304" i="6"/>
  <c r="H306" i="6"/>
  <c r="H308" i="6"/>
  <c r="H315" i="6"/>
  <c r="H349" i="6"/>
  <c r="H355" i="6"/>
  <c r="H365" i="6"/>
  <c r="H371" i="6"/>
  <c r="H372" i="6"/>
  <c r="H373" i="6"/>
  <c r="H377" i="6"/>
  <c r="G99" i="6" l="1"/>
  <c r="H285" i="6"/>
  <c r="H238" i="6"/>
  <c r="H188" i="6"/>
  <c r="H120" i="6"/>
  <c r="H40" i="6"/>
  <c r="G101" i="6"/>
  <c r="G374" i="6"/>
  <c r="H59" i="6"/>
  <c r="H286" i="6"/>
  <c r="H136" i="6"/>
  <c r="H350" i="6"/>
  <c r="H237" i="6"/>
  <c r="H187" i="6"/>
  <c r="H23" i="6"/>
  <c r="H398" i="6"/>
  <c r="G102" i="6"/>
  <c r="G182" i="6"/>
  <c r="G225" i="6"/>
  <c r="G303" i="6"/>
  <c r="G375" i="6"/>
  <c r="H395" i="6"/>
  <c r="H233" i="6"/>
  <c r="H186" i="6"/>
  <c r="H103" i="6"/>
  <c r="H20" i="6"/>
  <c r="H316" i="6"/>
  <c r="H16" i="6"/>
  <c r="G239" i="6"/>
  <c r="H388" i="6"/>
  <c r="H12" i="6"/>
  <c r="G33" i="6"/>
  <c r="G112" i="6"/>
  <c r="H307" i="6"/>
  <c r="H269" i="6"/>
  <c r="H172" i="6"/>
  <c r="H339" i="6"/>
  <c r="G324" i="6"/>
  <c r="H220" i="6"/>
  <c r="H337" i="6"/>
  <c r="G203" i="6"/>
  <c r="G270" i="6"/>
  <c r="H169" i="6"/>
  <c r="H73" i="6"/>
  <c r="H336" i="6"/>
  <c r="G137" i="6"/>
  <c r="G206" i="6"/>
  <c r="H152" i="6"/>
  <c r="H62" i="6"/>
  <c r="H321" i="6"/>
  <c r="G153" i="6"/>
  <c r="G356" i="6"/>
  <c r="H231" i="6"/>
  <c r="H180" i="6"/>
  <c r="H129" i="6"/>
  <c r="H6" i="6"/>
  <c r="G280" i="6"/>
  <c r="G128" i="6"/>
  <c r="G249" i="6"/>
  <c r="H19" i="6"/>
  <c r="G110" i="6"/>
  <c r="G53" i="6"/>
  <c r="H108" i="6"/>
  <c r="G384" i="6"/>
  <c r="G364" i="6"/>
  <c r="H263" i="6"/>
  <c r="H248" i="6"/>
  <c r="G386" i="6"/>
  <c r="H168" i="6"/>
  <c r="G95" i="6"/>
  <c r="G279" i="6"/>
  <c r="H146" i="6"/>
  <c r="H165" i="6"/>
  <c r="G149" i="6"/>
  <c r="H54" i="6"/>
  <c r="H11" i="6"/>
  <c r="G183" i="6"/>
  <c r="G298" i="6"/>
  <c r="H52" i="6"/>
  <c r="G218" i="6"/>
  <c r="G264" i="6"/>
  <c r="G300" i="6"/>
  <c r="G19" i="6"/>
  <c r="H130" i="6"/>
  <c r="H41" i="6"/>
  <c r="H166" i="6"/>
  <c r="H82" i="6"/>
  <c r="G21" i="6"/>
  <c r="G70" i="6"/>
  <c r="G111" i="6"/>
  <c r="G273" i="6"/>
  <c r="H357" i="6"/>
  <c r="H198" i="6"/>
  <c r="H119" i="6"/>
  <c r="H81" i="6"/>
  <c r="H38" i="6"/>
  <c r="H335" i="6"/>
  <c r="G22" i="6"/>
  <c r="H79" i="6"/>
  <c r="G116" i="6"/>
  <c r="G156" i="6"/>
  <c r="H200" i="6"/>
  <c r="H289" i="6"/>
  <c r="H117" i="6"/>
  <c r="H74" i="6"/>
  <c r="H32" i="6"/>
  <c r="H332" i="6"/>
  <c r="G317" i="6"/>
  <c r="G164" i="6"/>
  <c r="H224" i="6"/>
  <c r="H352" i="6"/>
  <c r="H256" i="6"/>
  <c r="G35" i="6"/>
  <c r="H267" i="6"/>
  <c r="G93" i="6"/>
  <c r="H150" i="6"/>
  <c r="H283" i="6"/>
  <c r="H147" i="6"/>
  <c r="G96" i="6"/>
  <c r="G133" i="6"/>
  <c r="H381" i="6"/>
  <c r="G31" i="6"/>
  <c r="H297" i="6"/>
  <c r="H212" i="6"/>
  <c r="G69" i="6"/>
  <c r="G177" i="6"/>
  <c r="H229" i="6"/>
  <c r="H106" i="6"/>
  <c r="H37" i="6"/>
  <c r="G310" i="6"/>
  <c r="H228" i="6"/>
  <c r="H66" i="6"/>
  <c r="G343" i="6"/>
  <c r="H314" i="6"/>
  <c r="G10" i="6"/>
  <c r="G347" i="6"/>
  <c r="G260" i="6"/>
  <c r="H127" i="6"/>
  <c r="H323" i="6"/>
  <c r="G196" i="6"/>
  <c r="G126" i="6"/>
  <c r="H247" i="6"/>
  <c r="G197" i="6"/>
  <c r="G360" i="6"/>
  <c r="H107" i="6"/>
  <c r="G163" i="6"/>
  <c r="H363" i="6"/>
  <c r="H246" i="6"/>
  <c r="G296" i="6"/>
  <c r="G362" i="6"/>
  <c r="G330" i="6"/>
  <c r="H90" i="6"/>
  <c r="H87" i="6"/>
  <c r="H13" i="6"/>
  <c r="H319" i="6"/>
  <c r="G234" i="6"/>
  <c r="G331" i="6"/>
  <c r="G380" i="6"/>
  <c r="H230" i="6"/>
  <c r="H211" i="6"/>
  <c r="H89" i="6"/>
  <c r="G194" i="6"/>
  <c r="G214" i="6"/>
  <c r="G277" i="6"/>
  <c r="G361" i="6"/>
  <c r="G195" i="6"/>
  <c r="G278" i="6"/>
  <c r="G382" i="6"/>
  <c r="H262" i="6"/>
  <c r="G178" i="6"/>
  <c r="G261" i="6"/>
  <c r="G344" i="6"/>
  <c r="H370" i="6"/>
  <c r="H185" i="6"/>
  <c r="H144" i="6"/>
  <c r="H124" i="6"/>
  <c r="G159" i="6"/>
  <c r="G179" i="6"/>
  <c r="G326" i="6"/>
  <c r="G393" i="6"/>
  <c r="H143" i="6"/>
  <c r="H123" i="6"/>
  <c r="H80" i="6"/>
  <c r="H57" i="6"/>
  <c r="G92" i="6"/>
  <c r="G113" i="6"/>
  <c r="G160" i="6"/>
  <c r="G327" i="6"/>
  <c r="H202" i="6"/>
  <c r="H142" i="6"/>
  <c r="G67" i="6"/>
  <c r="G161" i="6"/>
  <c r="G244" i="6"/>
  <c r="G328" i="6"/>
  <c r="H125" i="6"/>
  <c r="H162" i="6"/>
  <c r="H77" i="6"/>
  <c r="H329" i="6"/>
  <c r="H391" i="6"/>
  <c r="G68" i="6"/>
  <c r="G245" i="6"/>
  <c r="H51" i="6"/>
  <c r="G311" i="6"/>
  <c r="H236" i="6"/>
  <c r="G26" i="6"/>
  <c r="G312" i="6"/>
  <c r="H346" i="6"/>
  <c r="H29" i="6"/>
  <c r="H294" i="6"/>
  <c r="H293" i="6"/>
  <c r="H27" i="6"/>
  <c r="H253" i="6"/>
  <c r="H115" i="6"/>
  <c r="H49" i="6"/>
  <c r="G376" i="6"/>
  <c r="H295" i="6"/>
  <c r="H313" i="6"/>
  <c r="H98" i="6"/>
  <c r="H28" i="6"/>
  <c r="H50" i="6"/>
  <c r="H252" i="6"/>
  <c r="H47" i="6"/>
  <c r="G250" i="6"/>
  <c r="G358" i="6"/>
  <c r="H359" i="6"/>
  <c r="H378" i="6"/>
  <c r="H232" i="6"/>
  <c r="H132" i="6"/>
  <c r="H334" i="6"/>
  <c r="G351" i="6"/>
  <c r="G368" i="6"/>
  <c r="G389" i="6"/>
  <c r="H309" i="6"/>
  <c r="H292" i="6"/>
  <c r="H275" i="6"/>
  <c r="H258" i="6"/>
  <c r="H242" i="6"/>
  <c r="H226" i="6"/>
  <c r="H209" i="6"/>
  <c r="H191" i="6"/>
  <c r="H175" i="6"/>
  <c r="H158" i="6"/>
  <c r="H140" i="6"/>
  <c r="H122" i="6"/>
  <c r="H104" i="6"/>
  <c r="H85" i="6"/>
  <c r="H64" i="6"/>
  <c r="H45" i="6"/>
  <c r="H24" i="6"/>
  <c r="G268" i="6"/>
  <c r="G284" i="6"/>
  <c r="G301" i="6"/>
  <c r="G14" i="6"/>
  <c r="G36" i="6"/>
  <c r="G56" i="6"/>
  <c r="G76" i="6"/>
  <c r="G97" i="6"/>
  <c r="G114" i="6"/>
  <c r="G131" i="6"/>
  <c r="G151" i="6"/>
  <c r="G167" i="6"/>
  <c r="G184" i="6"/>
  <c r="G201" i="6"/>
  <c r="G219" i="6"/>
  <c r="G235" i="6"/>
  <c r="G251" i="6"/>
  <c r="H341" i="6"/>
  <c r="H325" i="6"/>
  <c r="H345" i="6"/>
  <c r="G400" i="6" l="1"/>
  <c r="G399" i="6" l="1"/>
  <c r="I400" i="6"/>
</calcChain>
</file>

<file path=xl/sharedStrings.xml><?xml version="1.0" encoding="utf-8"?>
<sst xmlns="http://schemas.openxmlformats.org/spreadsheetml/2006/main" count="1408" uniqueCount="787">
  <si>
    <t>Planilha Referencial de Unidade de Serviços (PRUS)</t>
  </si>
  <si>
    <t>OBJETO:</t>
  </si>
  <si>
    <t>VALOR USG:</t>
  </si>
  <si>
    <t>ITEM</t>
  </si>
  <si>
    <t>DESCRIÇÃO DOS SERVIÇOS</t>
  </si>
  <si>
    <t>UNIDADE</t>
  </si>
  <si>
    <t>QUANTIDADE</t>
  </si>
  <si>
    <t xml:space="preserve">VALOR UNITÁRIO </t>
  </si>
  <si>
    <t>NÚMERO UNITÁRIO DE USG POR ITEM</t>
  </si>
  <si>
    <t>TOTAL DE USG POR ITEM</t>
  </si>
  <si>
    <t>VALOR TOTAL DO ITEM (R$)</t>
  </si>
  <si>
    <t xml:space="preserve"> MOBILIZAÇÃO, ADM LOCAL, EQUIPE DIRETA E DESMOBILIZAÇÃO</t>
  </si>
  <si>
    <t>Unidade</t>
  </si>
  <si>
    <t>Quantidade</t>
  </si>
  <si>
    <t xml:space="preserve">Valor Unitário </t>
  </si>
  <si>
    <t>USG Unitário</t>
  </si>
  <si>
    <t>USG Total</t>
  </si>
  <si>
    <t>Valor Total</t>
  </si>
  <si>
    <t>1.1</t>
  </si>
  <si>
    <t>1.1.1</t>
  </si>
  <si>
    <t>un</t>
  </si>
  <si>
    <t>1.2</t>
  </si>
  <si>
    <t>1.2.1</t>
  </si>
  <si>
    <t>MÊS</t>
  </si>
  <si>
    <t>1.3</t>
  </si>
  <si>
    <t>Disponibilização integral de equipe direta mínima</t>
  </si>
  <si>
    <t>1.3.1</t>
  </si>
  <si>
    <t>Soldador PEAD</t>
  </si>
  <si>
    <t>1.3.2</t>
  </si>
  <si>
    <t>Operador de Retro-escavadeira</t>
  </si>
  <si>
    <t>1.3.3</t>
  </si>
  <si>
    <t>Inspetor de Dutos</t>
  </si>
  <si>
    <t>1.3.4</t>
  </si>
  <si>
    <t>Motorista de Caminhão</t>
  </si>
  <si>
    <t>1.3.5</t>
  </si>
  <si>
    <t>02 Ajudantes</t>
  </si>
  <si>
    <t>1.4</t>
  </si>
  <si>
    <t>Desmobilização do Canteiro de Obras</t>
  </si>
  <si>
    <t>1.4.1</t>
  </si>
  <si>
    <t>Desmobilização do Canteiro de Obras e equipamentos</t>
  </si>
  <si>
    <t>2.1</t>
  </si>
  <si>
    <t>2.1.1</t>
  </si>
  <si>
    <t>Levantamento Topográfico Planialtimétrico e Cadastral;</t>
  </si>
  <si>
    <t>m</t>
  </si>
  <si>
    <t>2.1.2</t>
  </si>
  <si>
    <t>2.1.3</t>
  </si>
  <si>
    <t>2.1.4</t>
  </si>
  <si>
    <t>2.1.5</t>
  </si>
  <si>
    <t>2.1.6</t>
  </si>
  <si>
    <t>Sondagem a trado (até 5 metros)</t>
  </si>
  <si>
    <t>Sondagem a percussão (até 5 metros)</t>
  </si>
  <si>
    <t>Sondagem rotativa</t>
  </si>
  <si>
    <t>Escavação manual para prospecção de interferências</t>
  </si>
  <si>
    <t>m²</t>
  </si>
  <si>
    <t xml:space="preserve">un </t>
  </si>
  <si>
    <t>2.2</t>
  </si>
  <si>
    <t>2.2.1</t>
  </si>
  <si>
    <t>2.2.2</t>
  </si>
  <si>
    <t>2.2.3</t>
  </si>
  <si>
    <t>2.3</t>
  </si>
  <si>
    <t>Desmonte de Rocha</t>
  </si>
  <si>
    <t>Desmonte de Rocha sem o uso de explosivos (Rompedor Hidráulico/Pneumático)</t>
  </si>
  <si>
    <t>m³</t>
  </si>
  <si>
    <t>Desmonte de Rocha sem o uso de explosivos (Com uso de Argamassa Expansiva)</t>
  </si>
  <si>
    <t>Desmonte de Rocha com o uso de explosivos</t>
  </si>
  <si>
    <t>REVESTIMENTO EXTERNO EM CONCRETO</t>
  </si>
  <si>
    <t>3.1</t>
  </si>
  <si>
    <t>Revestimento externo em concreto, tubo AC DN 2"</t>
  </si>
  <si>
    <t>3.2</t>
  </si>
  <si>
    <t>Revestimento externo em concreto, tubo AC DN 4" ou 6"</t>
  </si>
  <si>
    <t>3.3</t>
  </si>
  <si>
    <t>Revestimento externo em concreto (com tubo-camisa de PVC), tubo PEAD PE100 SDR11, DN 32 mm e DN 63 mm</t>
  </si>
  <si>
    <t>3.4</t>
  </si>
  <si>
    <t>Revestimento externo em concreto (com tubo-camisa de PVC), tubo PEAD PE100 SDR11 DN 110 mm</t>
  </si>
  <si>
    <t>3.5</t>
  </si>
  <si>
    <t>Revestimento externo em concreto (com tubo-camisa de PVC), tubo PEAD PE100 SDR11 DN 200 mm</t>
  </si>
  <si>
    <t>3.6</t>
  </si>
  <si>
    <t>Revestimento externo em concreto (com tubo-camisa de PVC), tubo PEAD PE100 SDR11 DN 315mm</t>
  </si>
  <si>
    <t>3.7</t>
  </si>
  <si>
    <t>Revestimento externo em concreto, tubo PEAD PE100 SDR11 DN 400 mm</t>
  </si>
  <si>
    <t>4.1</t>
  </si>
  <si>
    <t>Instalação de VB AC, com fornecimento de mão de obra e materiais necessários</t>
  </si>
  <si>
    <t>4.1.1</t>
  </si>
  <si>
    <t>Válvulas de bloqueio DN 3/4" PURGA</t>
  </si>
  <si>
    <t>4.1.2</t>
  </si>
  <si>
    <t xml:space="preserve">Válvulas de bloqueio DN 2" </t>
  </si>
  <si>
    <t>4.1.3</t>
  </si>
  <si>
    <t>Válvulas de bloqueio DN 4"</t>
  </si>
  <si>
    <t>4.1.4</t>
  </si>
  <si>
    <t>Válvulas de bloqueio DN 6"</t>
  </si>
  <si>
    <t>4.2</t>
  </si>
  <si>
    <t>Instalação de VB PEAD, com fornecimento de mão de obra e dos materiais necessários</t>
  </si>
  <si>
    <t>4.2.1</t>
  </si>
  <si>
    <t>Válvulas de bloqueio ou purga em PEAD 100 DN 32 mm</t>
  </si>
  <si>
    <t>4.2.2</t>
  </si>
  <si>
    <t xml:space="preserve">Válvulas de bloqueio em PEAD 100 DN 63 mm </t>
  </si>
  <si>
    <t>4.2.3</t>
  </si>
  <si>
    <t>Válvulas de bloqueio em PEAD 100 DN 110 mm</t>
  </si>
  <si>
    <t>4.2.4</t>
  </si>
  <si>
    <t>Válvulas de bloqueio em PEAD 100 DN 200 mm</t>
  </si>
  <si>
    <t>4.2.5</t>
  </si>
  <si>
    <t>Válvulas de bloqueio em PEAD 100 DN 315 mm</t>
  </si>
  <si>
    <t>4.2.6</t>
  </si>
  <si>
    <t>Válvulas de bloqueio em PEAD 100 DN 400 mm</t>
  </si>
  <si>
    <t>INSTALAÇÃO DE CRM</t>
  </si>
  <si>
    <t>5.1</t>
  </si>
  <si>
    <t>CRM (tipo de parede) - construção de base em alvenaria com abrigo metálico (abrigo fornecido pela MTGAS) ou construção de base e abrigo, ambos em alvenaria (com fornecimento do portão metálico). Não inclui cercamento e malha de aterramento</t>
  </si>
  <si>
    <t>5.2</t>
  </si>
  <si>
    <t>CRM/CM (tipo industrial ou automotivo), inclusive piso da base em concreto com de 15 cm</t>
  </si>
  <si>
    <t>SERVIÇOS DE INTERLIGAÇÃO DE REDE</t>
  </si>
  <si>
    <t>6.1</t>
  </si>
  <si>
    <t>Interligação com rede seca existente (inertização, corte, solda, testes etc) - rede em AÇO DN 2", DN 4" e DN 6"</t>
  </si>
  <si>
    <t>6.2</t>
  </si>
  <si>
    <t>Interligação com rede seca existente (inertização, corte, solda, testes etc) - rede em PEAD DN 32 mm a 200 mm</t>
  </si>
  <si>
    <t>6.3</t>
  </si>
  <si>
    <t>Interligação com rede seca existente (inertização, corte, solda, testes etc) - rede em PEAD DN 315 mm a 400 mm</t>
  </si>
  <si>
    <t>6.4</t>
  </si>
  <si>
    <t>Solda e Furação em carga (trepanação) - rede em PEAD DN 32 mm a 200 mm, com fornecimento do Tê de serviço pela MTGAS</t>
  </si>
  <si>
    <t>6.5</t>
  </si>
  <si>
    <t>Solda e Furação em carga (trepanação) - rede em PEAD DN 315 mm a 400 mm, com fornecimento do Tê de serviço pela MTGAS</t>
  </si>
  <si>
    <t>6.6</t>
  </si>
  <si>
    <t>Solda e Furação em carga (trepanação) - rede em PEAD DN 63 mm para 32 mm, (Tê de serviço fornecido pela Contratada)</t>
  </si>
  <si>
    <t>6.7</t>
  </si>
  <si>
    <t>Solda e Furação em carga (trepanação) - rede em PEAD DN 110 mm para 32 mm, (Tê de serviço fornecido pela Contratada)</t>
  </si>
  <si>
    <t>6.8</t>
  </si>
  <si>
    <t>Solda e Furação em carga (trepanação) - rede em PEAD DN 110 mm para 63 mm, (Tê de serviço fornecido pela Contratada)</t>
  </si>
  <si>
    <t>6.9</t>
  </si>
  <si>
    <t>Solda e Furação em carga (trepanação) - rede em PEAD DN 200 mm para 63 mm, (Tê de serviço fornecido pela Contratada)</t>
  </si>
  <si>
    <t>6.10</t>
  </si>
  <si>
    <t>Solda e Furação em carga (trepanação) - rede em PEAD DN 200 mm para 110 mm, (Tê de serviço fornecido pela Contratada)</t>
  </si>
  <si>
    <t>6.11</t>
  </si>
  <si>
    <t>Solda e Furação em carga (trepanação) - rede em PEAD DN 315 mm para 110 mm, (Tê de serviço fornecido pela Contratada)</t>
  </si>
  <si>
    <t>6.12</t>
  </si>
  <si>
    <t>Solda e Furação em carga (trepanação) - rede em PEAD DN 400 mm para 110 mm, (Tê de serviço fornecido pela Contratada)</t>
  </si>
  <si>
    <t>ADEQUAÇÃO E LIMPEZA DE CAIXAS DE VÁLVULAS</t>
  </si>
  <si>
    <t>7.1</t>
  </si>
  <si>
    <t>Substituição, instalação ou reinstalação de tampão de caixa de válvula no asfalto (DN 600 ou 800 mm, sem fornecimento de tampão)</t>
  </si>
  <si>
    <t>7.1.1</t>
  </si>
  <si>
    <t>Instalação de nova tampa de caixa de válvula</t>
  </si>
  <si>
    <t>un.</t>
  </si>
  <si>
    <t>7.1.2</t>
  </si>
  <si>
    <t>Demolição e remoção da tampa</t>
  </si>
  <si>
    <t>7.2</t>
  </si>
  <si>
    <t>Instalação ou substituição de tampão de caixa de válvula no asfalto (fornecimento de tampão de FF pesado, articulado, DN 600 a 800 mm, Classe D400, capacidade de carga de 40 t)</t>
  </si>
  <si>
    <t>7.2.1</t>
  </si>
  <si>
    <t>7.2.2</t>
  </si>
  <si>
    <t>7.3</t>
  </si>
  <si>
    <t>Instalação, substituição ou reinstalação de tampa de caixa de válvula no passeio (VB de cliente)</t>
  </si>
  <si>
    <t>7.3.1</t>
  </si>
  <si>
    <t>Instalação de nova tampa de caixa de válvula (VB de cliente)</t>
  </si>
  <si>
    <t>7.3.2</t>
  </si>
  <si>
    <t>Demolição e remoção da tampa (VB de cliente)</t>
  </si>
  <si>
    <t>7.4</t>
  </si>
  <si>
    <t>Limpeza de caixas de válvula no asfalto (inclusive remoção e bota-fora de material)</t>
  </si>
  <si>
    <t>7.5</t>
  </si>
  <si>
    <t>Limpeza de caixas de válvula no passeio (inclusive remoção e bota-fora de material)</t>
  </si>
  <si>
    <t>7.6</t>
  </si>
  <si>
    <t>Instalação/Substituição de subtampa de caixa de válvula, com fornecimento de subtampa</t>
  </si>
  <si>
    <t>LIMPEZA E CONSERVAÇÃO DE ESTAÇÕES E FAIXAS DE SERVIDÃO</t>
  </si>
  <si>
    <t>8.1</t>
  </si>
  <si>
    <t>Roçada mecânica</t>
  </si>
  <si>
    <t>8.2</t>
  </si>
  <si>
    <t>Capina química com pulverização de herbicida em áreas permitidas</t>
  </si>
  <si>
    <t>8.3</t>
  </si>
  <si>
    <t>Capina manual</t>
  </si>
  <si>
    <t>8.4</t>
  </si>
  <si>
    <t>Limpeza de estações com área ≤  80 m², inclusive tubulações e acessórios</t>
  </si>
  <si>
    <t>8.4.1</t>
  </si>
  <si>
    <t>Limpeza de piso cimentado ou revestimento cerâmico (pátio estações)</t>
  </si>
  <si>
    <t>8.4.2</t>
  </si>
  <si>
    <t>Limpeza de tubulação aérea (tubulação, conexões, medidores, válvulas)</t>
  </si>
  <si>
    <t>8.5</t>
  </si>
  <si>
    <t>Limpeza de estações com área &gt; 80 m², inclusive tubulações e acessórios</t>
  </si>
  <si>
    <t>8.5.1</t>
  </si>
  <si>
    <t>8.5.2</t>
  </si>
  <si>
    <t>8.6</t>
  </si>
  <si>
    <t xml:space="preserve">Limpeza do abrigo do sistema de odoração ou de banheiro em estações </t>
  </si>
  <si>
    <t>8.6.1</t>
  </si>
  <si>
    <t>Limpeza de piso cimentado ou revestimento cerâmico (abrigos de odorante)</t>
  </si>
  <si>
    <t>8.6.2</t>
  </si>
  <si>
    <t>Limpeza dos equipamentos do sistema de odoração</t>
  </si>
  <si>
    <t>8.7</t>
  </si>
  <si>
    <t>Limpeza de bueiros ou caixas de drenagem</t>
  </si>
  <si>
    <t>8.8</t>
  </si>
  <si>
    <t>Limpeza de canaletas ou sarjeta com meio-fio</t>
  </si>
  <si>
    <t>M</t>
  </si>
  <si>
    <t>8.9</t>
  </si>
  <si>
    <t>Supressão completa de indivíduos arbóreos (tronco c/ diâmetro entre 10 e 25 cm), inclusive destocamento com remoção de raizes</t>
  </si>
  <si>
    <t>8.10</t>
  </si>
  <si>
    <t>Supressão completa de indivíduos arbóreos (tronco c/ diâmetro superior a 25 cm), inclusive destocamento com remoção de raizes</t>
  </si>
  <si>
    <t>8.11</t>
  </si>
  <si>
    <t>Poda de indivíduos arbóreos de grande porte</t>
  </si>
  <si>
    <t>8.12</t>
  </si>
  <si>
    <t>Corte e desgalhamento de indivíduos arbóreos com 15 cm ≤ diâmetro ≤ 30 cm, com moto-serra</t>
  </si>
  <si>
    <t>8.13</t>
  </si>
  <si>
    <t>Corte e desgalhamento de indivíduos arbóreos com diâmetro &gt; 30 cm, com moto-serra</t>
  </si>
  <si>
    <t>8.14</t>
  </si>
  <si>
    <t>Recolhimento e destinação de resíduo - CLASSE 1</t>
  </si>
  <si>
    <t>TONELADA</t>
  </si>
  <si>
    <t>8.15</t>
  </si>
  <si>
    <t xml:space="preserve">Remoção de lixo, entulho, solo ou rendimento (galhos) de podas, com carga manual, transporte para área autorizada </t>
  </si>
  <si>
    <t>8.16</t>
  </si>
  <si>
    <t xml:space="preserve">Remoção de lixo, entulho, com carga e descarga mecânicas e transporte para área autorizada </t>
  </si>
  <si>
    <t>8.17</t>
  </si>
  <si>
    <t>Limpeza de sinalização da rede (placas, marco de sinalização)</t>
  </si>
  <si>
    <t>8.18</t>
  </si>
  <si>
    <t xml:space="preserve"> Descarte de lixo, entulho ou solo em bota-fora autorizado, volume até 5 m³</t>
  </si>
  <si>
    <t>9.1</t>
  </si>
  <si>
    <t>Escavação manual, com profundidade ≤ 1,25 m, sem bota-fora</t>
  </si>
  <si>
    <t>9.2</t>
  </si>
  <si>
    <t>Escavação mecânica, sem bota-fora</t>
  </si>
  <si>
    <t>9.3</t>
  </si>
  <si>
    <t>Escoramento de vala tipo Pontaleteamento,  profundidade ≤ 3,00 m e largura ≤ 2,50 m</t>
  </si>
  <si>
    <t>9.4</t>
  </si>
  <si>
    <t xml:space="preserve">Escoramento de vala tipo Blindado </t>
  </si>
  <si>
    <t>diária</t>
  </si>
  <si>
    <t>9.5</t>
  </si>
  <si>
    <t>Aterro compactado mecanicamente, com material da própria vala (reaterro)</t>
  </si>
  <si>
    <t>9.6</t>
  </si>
  <si>
    <t xml:space="preserve">Aterro compactado mecanicamente, incluindo fornecimento de material de jazida (reaterro) </t>
  </si>
  <si>
    <t>9.7</t>
  </si>
  <si>
    <t>Aterro compactado com solo cimento no traço 1:6, incluindo material, escavação, carga, transporte e descarga</t>
  </si>
  <si>
    <t>9.8</t>
  </si>
  <si>
    <t>Aterro de areia adensada hidraulicamente, incluindo fornecimento e transporte de materiais</t>
  </si>
  <si>
    <t>9.9</t>
  </si>
  <si>
    <t>Fornecimento e lançamento de brita em dreno ou pátio</t>
  </si>
  <si>
    <t>9.10</t>
  </si>
  <si>
    <t>Sondagem para localização da tubulação e demais componentes da rede, com escavação e recomposição manuais da vala</t>
  </si>
  <si>
    <t>9.11</t>
  </si>
  <si>
    <t xml:space="preserve">Aterro compactado com rolo compactador incluindo fornecimento de material de jazida </t>
  </si>
  <si>
    <t>REVESTIMENTOS E IMPERMEABILIZAÇÕES</t>
  </si>
  <si>
    <t>10.1</t>
  </si>
  <si>
    <t>Engradamento com trama de madeira, composto por terças para telhado de até 2 águas, para telha de fibrocimento tipo kalhetão (canalete 90), inclusive transporte do material</t>
  </si>
  <si>
    <t>10.2</t>
  </si>
  <si>
    <t>Cobertura em telha de fibrocimento tipo kalhetão (canalete 90), inclusive assentamento, fixação e vedações</t>
  </si>
  <si>
    <t>10.3</t>
  </si>
  <si>
    <t>Reboco liso no traço 1:2:8 (cimento, cal e areia)</t>
  </si>
  <si>
    <t>10.4</t>
  </si>
  <si>
    <t>Emboço com argamassa de cimento e areia no traço 1:6</t>
  </si>
  <si>
    <t>10.5</t>
  </si>
  <si>
    <t>Chapisco em argamassa de cimento e areia no traço 1:3, a colher.</t>
  </si>
  <si>
    <t>10.6</t>
  </si>
  <si>
    <t>Revestimento cerâmico para paredes (área externa) assentados com argamassa industrializada tipo AC-3</t>
  </si>
  <si>
    <t>10.7</t>
  </si>
  <si>
    <t>Revestimento para piso em cerâmica PEI-IV, assentada com argamassa industrializada tipo AC-2 ou superior, inclusive rejuntamento</t>
  </si>
  <si>
    <t>10.8</t>
  </si>
  <si>
    <t>Fornecimento e assentamento de rodapé cerâmico h = 10 cm</t>
  </si>
  <si>
    <t>10.9</t>
  </si>
  <si>
    <t>Impermeabilização de pisos ou lajes com manta asfáltica pré-fabricada (e = 4 mm), incluindo aplicação de primer</t>
  </si>
  <si>
    <t>10.10</t>
  </si>
  <si>
    <t>Proteção mecânica para manta asfáltica de impermeabilização</t>
  </si>
  <si>
    <t>10.11</t>
  </si>
  <si>
    <t>Impermeabilização simples com aplicação de emulsão asfáltica</t>
  </si>
  <si>
    <t>10.12</t>
  </si>
  <si>
    <t>Argamassa traço 1:3, preparo manual</t>
  </si>
  <si>
    <t>CONSTRUÇÕES EM CONCRETO E ALVENARIA</t>
  </si>
  <si>
    <t>11.1</t>
  </si>
  <si>
    <t>Fornecimento, lançamento e adensamento de concreto estrutural 25 MPa</t>
  </si>
  <si>
    <t>11.2</t>
  </si>
  <si>
    <t>Preparo e aplicação de graute 30 MPa</t>
  </si>
  <si>
    <t>11.3</t>
  </si>
  <si>
    <t>Forma e desforma em compensado resinado, inclusive cimbramento/escoramento</t>
  </si>
  <si>
    <t>11.4</t>
  </si>
  <si>
    <t>Fornecimento de aço para concreto armado CA-50 e/ou CA-60, com corte, dobra amarração e colocação na forma (incl. Mao de obra)</t>
  </si>
  <si>
    <t>kg</t>
  </si>
  <si>
    <t>11.5</t>
  </si>
  <si>
    <t>Alvenaria</t>
  </si>
  <si>
    <t>11.5.1</t>
  </si>
  <si>
    <t xml:space="preserve">Alvenaria em blocos de concreto, 15 cm de espessura </t>
  </si>
  <si>
    <t>11.5.2</t>
  </si>
  <si>
    <t>Alvenaria em blocos de concreto, 20 cm de espessura</t>
  </si>
  <si>
    <t>11.5.3</t>
  </si>
  <si>
    <t>Alvenaria tijolo cerâmico furado 10 cm</t>
  </si>
  <si>
    <t>11.5.4</t>
  </si>
  <si>
    <t>Alvenaria tijolo cerâmico furado 15 cm</t>
  </si>
  <si>
    <t>11.5.5</t>
  </si>
  <si>
    <t>Alvenaria tijolo maciço 10 cm</t>
  </si>
  <si>
    <t>11.6</t>
  </si>
  <si>
    <t>Demolição de concreto</t>
  </si>
  <si>
    <t>11.6.1</t>
  </si>
  <si>
    <t>Demolição de concreto simples</t>
  </si>
  <si>
    <t>11.6.2</t>
  </si>
  <si>
    <t>Demolição de concreto armado</t>
  </si>
  <si>
    <t>12.1</t>
  </si>
  <si>
    <t>Execução de base em brita graduada, minério ou outro material</t>
  </si>
  <si>
    <t>12.2</t>
  </si>
  <si>
    <t>Execução e/ou reparo em pavimento asfáltico com CBUQ</t>
  </si>
  <si>
    <t>12.3</t>
  </si>
  <si>
    <t>Reparo superficial em pavimento asfáltico com aplicação de CBUQ estocável ou PMF</t>
  </si>
  <si>
    <t>12.4</t>
  </si>
  <si>
    <t>Sinalização horizontal de vias com aplicação de resina acrílica</t>
  </si>
  <si>
    <t>12.5</t>
  </si>
  <si>
    <t>Fresagem de pavimento asfáltico (5 cm de profundidade)</t>
  </si>
  <si>
    <t>12.6</t>
  </si>
  <si>
    <t>Demolição de pavimento asfáltico e base com martelete elétrico, inclusive corte com serra cliper e afastamento.</t>
  </si>
  <si>
    <t>12.7</t>
  </si>
  <si>
    <t>Revestimento primário de estradas não pavimentadas (distância de transporte  &gt;  10 km)</t>
  </si>
  <si>
    <t>12.8</t>
  </si>
  <si>
    <t>Revestimento primário de estradas não pavimentadas (material de 1ª categoria com distância de transporte &gt; 10 km)</t>
  </si>
  <si>
    <t>12.9</t>
  </si>
  <si>
    <t>Calçamento de estradas com pedra gnaisse</t>
  </si>
  <si>
    <t>12.10</t>
  </si>
  <si>
    <t>Execução de sarjeta de concreto, moldada in loco em trecho reto</t>
  </si>
  <si>
    <t>12.11</t>
  </si>
  <si>
    <t>Assentamento de guia (meio-fio)</t>
  </si>
  <si>
    <t>12.12</t>
  </si>
  <si>
    <t>Sinalização de trânsito (com dispositivos de sinalização noturna) - para Emergência</t>
  </si>
  <si>
    <t>12.13</t>
  </si>
  <si>
    <t>Caiação em meio-fio</t>
  </si>
  <si>
    <t>12.14</t>
  </si>
  <si>
    <t>Execução de pavimento intertravado ou sextavado</t>
  </si>
  <si>
    <t>12.15</t>
  </si>
  <si>
    <t>Recomposição (retirada e reassentamento) de pavimento intertravado</t>
  </si>
  <si>
    <t>12.16</t>
  </si>
  <si>
    <t>Calçada Portuguesa</t>
  </si>
  <si>
    <t>12.17</t>
  </si>
  <si>
    <t>Piso em ladrilho hidráulico</t>
  </si>
  <si>
    <t>12.18</t>
  </si>
  <si>
    <t>Piso tátil em concreto (podotátil)</t>
  </si>
  <si>
    <t>12.19</t>
  </si>
  <si>
    <t>Piso em concreto simples, espessura 8 cm</t>
  </si>
  <si>
    <t>12.20</t>
  </si>
  <si>
    <t>Piso em Quartzito, Itacolomi, Lagoa Santa, São Tomé ou pedras similares</t>
  </si>
  <si>
    <t>12.21</t>
  </si>
  <si>
    <t>Piso em granito</t>
  </si>
  <si>
    <t>SERVIÇOS DE DRENAGEM E PREVENÇÃO DE EROSÃO</t>
  </si>
  <si>
    <t>13.1</t>
  </si>
  <si>
    <t>13.2</t>
  </si>
  <si>
    <t>Construção de escada dissipadora para águas pluviais</t>
  </si>
  <si>
    <t>13.3</t>
  </si>
  <si>
    <t>Construção de canaleta em concreto (0,5 m x 0,5 m)</t>
  </si>
  <si>
    <t>13.4</t>
  </si>
  <si>
    <t>Construção de canaleta em solo-cimento (0,5 m x 0,5 m)</t>
  </si>
  <si>
    <t>13.5</t>
  </si>
  <si>
    <t>Construção de leiras em aterro de argila compactada</t>
  </si>
  <si>
    <t>13.6</t>
  </si>
  <si>
    <t>Construção de leiras em mistura de solo-cimento</t>
  </si>
  <si>
    <t>13.7</t>
  </si>
  <si>
    <t>Construção de canaleta meia-cana em concreto armado, DN 400 mm</t>
  </si>
  <si>
    <t>13.8</t>
  </si>
  <si>
    <t>Construção de canaleta meia-cana em concreto armado, DN 600 mm</t>
  </si>
  <si>
    <t>13.9</t>
  </si>
  <si>
    <t>Fornecimento, assentamento e rejuntamento de tubos de concreto armado PA-2  DN 400 mm</t>
  </si>
  <si>
    <t>13.10</t>
  </si>
  <si>
    <t>Fornecimento, assentamento e rejuntamento de tubos de concreto armado PA-2  DN 600 mm</t>
  </si>
  <si>
    <t>13.11</t>
  </si>
  <si>
    <t>Fornecimento, assentamento e rejuntamento de tubos de concreto armado PA-2  DN 1000 mm</t>
  </si>
  <si>
    <t>13.12</t>
  </si>
  <si>
    <t>Fornecimento e lançamento de tubo de PVC 50 mm, PB</t>
  </si>
  <si>
    <t>13.13</t>
  </si>
  <si>
    <t>Fornecimento e assentamento de tubo PVC 100 mm, PB</t>
  </si>
  <si>
    <t>13.14</t>
  </si>
  <si>
    <t>Fornecimento e assentamento de tubo de PVC corrugado flexível perfurado, DN 150 mm</t>
  </si>
  <si>
    <t>13.15</t>
  </si>
  <si>
    <t>Fornecimento e assentamento de tubo de PVC corrugado rígido, DN 300 mm</t>
  </si>
  <si>
    <t>13.16</t>
  </si>
  <si>
    <t>Fornecimento e assentamento de tubulação soldável de PVC para água fria, DN 20 mm</t>
  </si>
  <si>
    <t>13.17</t>
  </si>
  <si>
    <t>Fornecimento e assentamento de tubulação soldável de PVC para água fria, DN 32 mm</t>
  </si>
  <si>
    <t>13.18</t>
  </si>
  <si>
    <t>Fornecimento e assentamento de tubulação soldável de PVC para água fria, DN 50 mm</t>
  </si>
  <si>
    <t>13.19</t>
  </si>
  <si>
    <t>Fornecimento e colocação de grelha em cantoneiras e perfis de aço para fechamento de canaletas ou valetas</t>
  </si>
  <si>
    <t>13.20</t>
  </si>
  <si>
    <t>Dreno subsuperficial</t>
  </si>
  <si>
    <t>13.21</t>
  </si>
  <si>
    <t>Dreno profundo</t>
  </si>
  <si>
    <t>13.22</t>
  </si>
  <si>
    <t>Dreno barbacã (com material drenante)</t>
  </si>
  <si>
    <t>CONTENÇÃO E ESTABILIZAÇÃO DE VALAS E TALUDES</t>
  </si>
  <si>
    <t>14.1</t>
  </si>
  <si>
    <t>Contenção em rip-rap preenchido com cimento-solo argiloso-areia</t>
  </si>
  <si>
    <t>14.2</t>
  </si>
  <si>
    <t>Enrocamento em pedra de mão jogada</t>
  </si>
  <si>
    <t>14.3</t>
  </si>
  <si>
    <t>Enrocamento em pedra de mão arrumada</t>
  </si>
  <si>
    <t>14.4</t>
  </si>
  <si>
    <t>Fornecimento e aplicação de manta geotêxtil para drenagem</t>
  </si>
  <si>
    <t>14.5</t>
  </si>
  <si>
    <t>Plantio de grama esmeralda em placas</t>
  </si>
  <si>
    <t>14.6</t>
  </si>
  <si>
    <t>Plantio de capim em sementes (brachiaria decumbens ou mix de sementes) com uso de aplicador manual</t>
  </si>
  <si>
    <t>14.7</t>
  </si>
  <si>
    <t xml:space="preserve">Plantio de sementes por hidrossemeadura (brachiaria decumbens ou outras espécies) </t>
  </si>
  <si>
    <t>14.8</t>
  </si>
  <si>
    <t>Plantio de muda de árvore nativa (50 a 80 cm)</t>
  </si>
  <si>
    <t>14.9</t>
  </si>
  <si>
    <t>Fornecimento, transporte e instalação de biomanta 500 BP ou similar</t>
  </si>
  <si>
    <t>14.10</t>
  </si>
  <si>
    <t>Fornecimento e aplicação de lona plástica preta, extra forte</t>
  </si>
  <si>
    <t>14.11</t>
  </si>
  <si>
    <t>Execução de paliçada</t>
  </si>
  <si>
    <t>14.12</t>
  </si>
  <si>
    <t xml:space="preserve">Muro de gabião, caixa galvanizada </t>
  </si>
  <si>
    <t>14.13</t>
  </si>
  <si>
    <t>Execução de grampo para solo grampeado</t>
  </si>
  <si>
    <t>15.1</t>
  </si>
  <si>
    <t>Preparação e pintura de superfície com aplicação de tinta acrílica sobre concreto, 2 demãos</t>
  </si>
  <si>
    <t>15.2</t>
  </si>
  <si>
    <t>Preparação e pintura de fundo em superfícies metálicas com aplicação de zarcão, por demão</t>
  </si>
  <si>
    <t>15.3</t>
  </si>
  <si>
    <t>Preparação e pintura de superfície metálica com aplicação de esmalte sintético, 2 demãos</t>
  </si>
  <si>
    <t>15.4</t>
  </si>
  <si>
    <t>Preparação e pintura de superfície de madeira com aplicação de verniz ou esmalte sintético, 2 demãos</t>
  </si>
  <si>
    <t>15.5</t>
  </si>
  <si>
    <t>Preparação e pintura de superfície de tubulação metálica e compontentes da SDGN com aplicação de tinta epóxi (qualquer diâmetro)</t>
  </si>
  <si>
    <t>15.6</t>
  </si>
  <si>
    <t>Preparação e aplicação de massa acrílica em superfície de paredes e tetos, 2 demãos</t>
  </si>
  <si>
    <t>15.7</t>
  </si>
  <si>
    <t>Preparação e pintura de superfície com aplicação de tinta acrílica, 2 demãos, sem emassamento</t>
  </si>
  <si>
    <t>15.8</t>
  </si>
  <si>
    <t>Fornecimento de andaime metálico tubular, tipo torre</t>
  </si>
  <si>
    <t>m/dia</t>
  </si>
  <si>
    <t>15.9</t>
  </si>
  <si>
    <t>Pintura em campo de PT/CI ou marco de concreto, conforme padrão MTGAS</t>
  </si>
  <si>
    <t>INSTALAÇÕES ELÉTRICAS E INFRAESTRUTURA PARA SISTEMAS DE PROTEÇÃO CATÓDICA E MEDIÇÃO REMOTA</t>
  </si>
  <si>
    <t>16.1</t>
  </si>
  <si>
    <t>Remoção completa e instalação de anodos</t>
  </si>
  <si>
    <t>16.2</t>
  </si>
  <si>
    <t>Instalação de anodo, sem fornecimento</t>
  </si>
  <si>
    <t>16.3</t>
  </si>
  <si>
    <t>Fornecimento e instalação de anodo de magnésio (4,3 kg)</t>
  </si>
  <si>
    <t>16.4</t>
  </si>
  <si>
    <t>Fornecimento e instalação de anodo de magnésio (5,3 kg)</t>
  </si>
  <si>
    <t>16.5</t>
  </si>
  <si>
    <t>Preparação de superfície e solda branca em cabo de PT / tubulação</t>
  </si>
  <si>
    <t>16.6</t>
  </si>
  <si>
    <t>Recomposição de revestimento anticorrosivo com massa epóxi bicomponente</t>
  </si>
  <si>
    <t>16.7</t>
  </si>
  <si>
    <t xml:space="preserve">Fornecimento e lançamento de cabo de cobre, com isolamento antichama </t>
  </si>
  <si>
    <t>16.8</t>
  </si>
  <si>
    <t>Emenda de cabo para PT, com recomposição do revestimento</t>
  </si>
  <si>
    <t>16.9</t>
  </si>
  <si>
    <t>Fornecimento e assentamento de mourão de concreto para PT</t>
  </si>
  <si>
    <t>16.10</t>
  </si>
  <si>
    <t>Pintura de caixa de retificador</t>
  </si>
  <si>
    <t>16.11</t>
  </si>
  <si>
    <t>Substituição / Instalação de tampa de PT/CI em mourão de concreto</t>
  </si>
  <si>
    <t>16.12</t>
  </si>
  <si>
    <t xml:space="preserve">Conectar aterramento </t>
  </si>
  <si>
    <t>16.13</t>
  </si>
  <si>
    <t>Abertura e fechamento de rasgos para instalação de eletrodutos</t>
  </si>
  <si>
    <t>16.14</t>
  </si>
  <si>
    <t>Fornecimento e colocação de eletroduto de PVC 3/4"</t>
  </si>
  <si>
    <t>16.15</t>
  </si>
  <si>
    <t>Fornecimento e colocação de eletroduto de PVC  1"</t>
  </si>
  <si>
    <t>16.16</t>
  </si>
  <si>
    <t>Fornecimento e colocação de eletroduto de PVC 2"</t>
  </si>
  <si>
    <t>16.17</t>
  </si>
  <si>
    <t>Fornecimento e colocação de eletroduto de AG pesado 3/4"</t>
  </si>
  <si>
    <t>16.18</t>
  </si>
  <si>
    <t>Fornecimento e colocação de eletroduto de AG pesado 1"</t>
  </si>
  <si>
    <t>16.19</t>
  </si>
  <si>
    <t>Fornecimento e colocação de eletroduto de AG pesado 2"</t>
  </si>
  <si>
    <t>16.20</t>
  </si>
  <si>
    <t>Fornecimento e colocação de eletroduto de PVC flexível, corrugado 3/4"</t>
  </si>
  <si>
    <t>16.21</t>
  </si>
  <si>
    <t>Fornecimento e colocação de eletroduto de PVC flexível, corrugado 2"</t>
  </si>
  <si>
    <t>16.22</t>
  </si>
  <si>
    <t>Fornecimento e colocação de caixa de passagem 2x4 ou 3x3 (metal esmaltada ou PVC)</t>
  </si>
  <si>
    <t>16.23</t>
  </si>
  <si>
    <t>Fornecimento e colocação de caixa de passagem 4x4 (metal esmaltada ou PVC)</t>
  </si>
  <si>
    <t>16.24</t>
  </si>
  <si>
    <t>Fornecimento e colocação de caixa para quadro de distribuição, com barramento, 18 disjuntores</t>
  </si>
  <si>
    <t>16.25</t>
  </si>
  <si>
    <t>Fornecimento e colocação de caixa para quadro de distribuição, sem barramento, 24 disjuntores</t>
  </si>
  <si>
    <t>16.26</t>
  </si>
  <si>
    <t>Fornecimento, instalação e colocação  de cabo com revestimento termoplástico (10 mm²) em eletroduto</t>
  </si>
  <si>
    <t>16.27</t>
  </si>
  <si>
    <t>Fornecimento, instalação e colocação  de cabo com revestimento termoplástico (6 mm²) em eletroduto</t>
  </si>
  <si>
    <t>16.28</t>
  </si>
  <si>
    <t>Fornecimento, instalação e colocação  de cabo c/ revest. termoplástico (2,5 mm²) em eletroduto</t>
  </si>
  <si>
    <t>16.29</t>
  </si>
  <si>
    <t>Fornecimento, instalação e colocação  de cabos plásticos N.2 (25 mm²) em eletroduto</t>
  </si>
  <si>
    <t>16.30</t>
  </si>
  <si>
    <t>Fornecimento, instalação e colocação  de cabos plásticos N.4 (16 mm²) em eletroduto</t>
  </si>
  <si>
    <t>16.31</t>
  </si>
  <si>
    <t>Fornecimento e instalação de haste Copperweld 3/4" X 3 m, com conector</t>
  </si>
  <si>
    <t>16.32</t>
  </si>
  <si>
    <t>Instalação de condutor de captação/descida de SPDA em suporte isolador</t>
  </si>
  <si>
    <t>16.33</t>
  </si>
  <si>
    <t>Fornecimento e instalação de poste em AG, com captor Franklin</t>
  </si>
  <si>
    <t>16.34</t>
  </si>
  <si>
    <t>Fornecimento e instalação de cabo de cobre nu, meio duro - 16 mm²</t>
  </si>
  <si>
    <t>16.35</t>
  </si>
  <si>
    <t>Fornecimento e instalação de cabo de cobre nu, meio duro - 25 mm²</t>
  </si>
  <si>
    <t>16.36</t>
  </si>
  <si>
    <t>Fornecimento e instalação de cabo de cobre nu, meio duro - 50 mm²</t>
  </si>
  <si>
    <t>16.37</t>
  </si>
  <si>
    <t>Fornecimento e instalação de cabo de cobre nu, meio duro - 70 mm²</t>
  </si>
  <si>
    <t>16.38</t>
  </si>
  <si>
    <t>Fornecimento e instalação de cabo de cobre nu, meio duro - 95 mm²</t>
  </si>
  <si>
    <t>16.39</t>
  </si>
  <si>
    <t>Solda tipo phoscoper</t>
  </si>
  <si>
    <t>16.40</t>
  </si>
  <si>
    <t>Instalação completa de ponto de iluminação comum (inclusive luminária e lâmpada)</t>
  </si>
  <si>
    <t>16.41</t>
  </si>
  <si>
    <t>Instalação completa de ponto de iluminação para áreas classificadas</t>
  </si>
  <si>
    <t>16.42</t>
  </si>
  <si>
    <t>Instalação ou substituição de lâmpada</t>
  </si>
  <si>
    <t>16.43</t>
  </si>
  <si>
    <t>Instalação completa de ponto de tomada de energia 127 V/220 V</t>
  </si>
  <si>
    <t>16.44</t>
  </si>
  <si>
    <t>Reparo de revestimento anticorrosivo de dutos enterrados</t>
  </si>
  <si>
    <t>16.45</t>
  </si>
  <si>
    <t>Instalação completa em poste, de padrão bifásico ENERGISA</t>
  </si>
  <si>
    <t>16.46</t>
  </si>
  <si>
    <t>Instalação completa em poste, de padrão trifásico ENERGISA</t>
  </si>
  <si>
    <t>16.47</t>
  </si>
  <si>
    <t>Instalação de caixa de inspeção de aterramento aérea</t>
  </si>
  <si>
    <t>16.48</t>
  </si>
  <si>
    <t>Instalação de caixa de inspeção de aterramento subterrânea</t>
  </si>
  <si>
    <t>17.1</t>
  </si>
  <si>
    <t>Transporte e instalação de marcos de concreto, com fornecimento</t>
  </si>
  <si>
    <t>17.2</t>
  </si>
  <si>
    <t>17.3</t>
  </si>
  <si>
    <t>Remoção e descarte de marcos de concreto</t>
  </si>
  <si>
    <t>17.4</t>
  </si>
  <si>
    <t>Transporte e instalação em asfalto, de tachão de resina ou pino de alumínio, sem fornecimento</t>
  </si>
  <si>
    <t>17.5</t>
  </si>
  <si>
    <t>Transporte e instalação em asfalto, de tachão de resina ou pino de alumínio, com fornecimento</t>
  </si>
  <si>
    <t>17.6</t>
  </si>
  <si>
    <t>Remoção e descarte de tachão de resina ou pino de aluminio para a MTGAS</t>
  </si>
  <si>
    <t>17.7</t>
  </si>
  <si>
    <t>Transporte e instalação de marcos de madeira ou de material plástico, sem fornecimento</t>
  </si>
  <si>
    <t>17.8</t>
  </si>
  <si>
    <t>Transporte e instalação de marcos de madeira ou de material plástico, com fornecimento</t>
  </si>
  <si>
    <t>17.9</t>
  </si>
  <si>
    <t>Remoção e descarte de marcos de madeira ou de material plástico</t>
  </si>
  <si>
    <t>17.10</t>
  </si>
  <si>
    <t>Transporte, montagem e instalação de placa metálica de sinalização vertical, sem fornecimento</t>
  </si>
  <si>
    <t>17.11</t>
  </si>
  <si>
    <t>Transporte, montagem e instalação de placa metálica de sinalização vertical, com fornecimento</t>
  </si>
  <si>
    <t>17.12</t>
  </si>
  <si>
    <t>Substituição de placa metálica de sinalização vertical (bandeira)</t>
  </si>
  <si>
    <t>17.13</t>
  </si>
  <si>
    <t>Remoção, desmontagem e descarte de placa metálica de sinalização vertical</t>
  </si>
  <si>
    <t>17.14</t>
  </si>
  <si>
    <t>Instalação de placas de PVC em postes de iluminação pública, sem fornecimento</t>
  </si>
  <si>
    <t>par</t>
  </si>
  <si>
    <t>17.15</t>
  </si>
  <si>
    <t>Instalação de placas de PVC em postes de iluminação pública, com fornecimento</t>
  </si>
  <si>
    <t>17.16</t>
  </si>
  <si>
    <t>17.17</t>
  </si>
  <si>
    <t>Remoção de adesivos ou placas de PVC, em postes de iluminação pública</t>
  </si>
  <si>
    <t>17.18</t>
  </si>
  <si>
    <t>Fornecimento, transporte e instalação de adesivo para VB e revitalização de placas de sinalização vertical</t>
  </si>
  <si>
    <t>17.19</t>
  </si>
  <si>
    <t>Transporte, montagem e instalação de placas de estação</t>
  </si>
  <si>
    <t>17.20</t>
  </si>
  <si>
    <t>Transporte e instalação de placas de segurança de estação em alambrado/gradil ou alvenaria</t>
  </si>
  <si>
    <t>17.21</t>
  </si>
  <si>
    <t>Remoção, transporte e descarga de placa de estação</t>
  </si>
  <si>
    <t>17.22</t>
  </si>
  <si>
    <t>Instalação de fita plástica de advertência</t>
  </si>
  <si>
    <t>17.23</t>
  </si>
  <si>
    <t>Instalação de cerquite</t>
  </si>
  <si>
    <t>17.24</t>
  </si>
  <si>
    <t>Fornecimento e instalação de placas de concreto para proteção da rede</t>
  </si>
  <si>
    <r>
      <t>SERVIÇOS DE APOIO</t>
    </r>
    <r>
      <rPr>
        <b/>
        <sz val="9"/>
        <color rgb="FFFFFF00"/>
        <rFont val="Arial"/>
        <family val="2"/>
      </rPr>
      <t xml:space="preserve"> - NÃO SOMADO AOS DEMAIS ITENS DA PRUS</t>
    </r>
  </si>
  <si>
    <t>18.1</t>
  </si>
  <si>
    <t>Serviços de eletricista industrial</t>
  </si>
  <si>
    <t>h</t>
  </si>
  <si>
    <t>18.2</t>
  </si>
  <si>
    <t>Serviços de bombeiro hidráulico ou encanador</t>
  </si>
  <si>
    <t>18.3</t>
  </si>
  <si>
    <t>Serviços de engenheiro pleno</t>
  </si>
  <si>
    <t>18.4</t>
  </si>
  <si>
    <t>Serviços de pedreiro ou pintor</t>
  </si>
  <si>
    <t>18.5</t>
  </si>
  <si>
    <t>Serviços de pintor para tinta epóxi</t>
  </si>
  <si>
    <t>18.6</t>
  </si>
  <si>
    <t>Serviços de serralheiro</t>
  </si>
  <si>
    <t>18.7</t>
  </si>
  <si>
    <t>Serviços de ajudante de pedreiro, com encargos complementares</t>
  </si>
  <si>
    <t>18.8</t>
  </si>
  <si>
    <t>Serviços de topógrafo</t>
  </si>
  <si>
    <t>18.9</t>
  </si>
  <si>
    <t>Serviços de desenhista (CAD)</t>
  </si>
  <si>
    <t>18.10</t>
  </si>
  <si>
    <t>Serviços de vigilância</t>
  </si>
  <si>
    <t>18.11</t>
  </si>
  <si>
    <t xml:space="preserve">Serviços de soldador industrial </t>
  </si>
  <si>
    <t>18.12</t>
  </si>
  <si>
    <t>Serviços de inspetor de solda - ultrassom</t>
  </si>
  <si>
    <t>18.13</t>
  </si>
  <si>
    <t>Serviços de eletrotécnico</t>
  </si>
  <si>
    <t>SERVIÇOS DE SERRALHERIA E MANUTENÇÃO DE CERCAMENTOS</t>
  </si>
  <si>
    <t>19.1</t>
  </si>
  <si>
    <t xml:space="preserve">Fornecimento e assentamento de janela ou alçapão completo em venezianas fixas de metalon </t>
  </si>
  <si>
    <t>19.2</t>
  </si>
  <si>
    <t xml:space="preserve">Fornecimento e assentamento de portão completo em chapas de aço 16 </t>
  </si>
  <si>
    <t>19.3</t>
  </si>
  <si>
    <t>Fabricação e assentamento de grade metálica fixa (portinhola) para abrigo de medidor</t>
  </si>
  <si>
    <t>19.4</t>
  </si>
  <si>
    <t>Fornecimento e instalação de cercamento para estações em gradil padrão belgo ou similar Nylofor 3D - h=2,03</t>
  </si>
  <si>
    <t>19.5</t>
  </si>
  <si>
    <t>Fornecimento e instalação de portão em gradil padrão Belgo ou similar Nylofor 3D (0,86 x 2,03m(, tela 5 mm de diametro, revestida em poliester. Inclusive fechadura, estrutura de fixação completa e tela instalada. Nylofor 3D</t>
  </si>
  <si>
    <t>19.6</t>
  </si>
  <si>
    <t>Fornecimento e instalação de cerca helicoidal, em concertina D= 450mm, galvanizada, 4 espiras por metro</t>
  </si>
  <si>
    <t>19.7</t>
  </si>
  <si>
    <t>Fornecimento e execução de cercamento completo em arame farpado tipo OC.CA 01, 4 fios e mouroes de eucalipto a cada 2,0m, altura livre de 1,40m</t>
  </si>
  <si>
    <t>19.8</t>
  </si>
  <si>
    <t>Remoção de cerca em arame e mourões de madeira</t>
  </si>
  <si>
    <t>19.9</t>
  </si>
  <si>
    <t>Execução de cercamento em mourões de concreto, ponta inclinada, tela e arame</t>
  </si>
  <si>
    <t>19.10</t>
  </si>
  <si>
    <t>Execução de cercamento em mourões de concreto, seção em V</t>
  </si>
  <si>
    <t>19.11</t>
  </si>
  <si>
    <t>Substituição de mourões de concreto, ponta inclinada</t>
  </si>
  <si>
    <t>19.12</t>
  </si>
  <si>
    <t>Fornecimento e instalação de tela laminada</t>
  </si>
  <si>
    <r>
      <t>FORNECIMENTO DE EQUIPAMENTOS MAQUINAS E VEÍCULOS</t>
    </r>
    <r>
      <rPr>
        <b/>
        <sz val="9"/>
        <color rgb="FFFFFF00"/>
        <rFont val="Arial"/>
        <family val="2"/>
      </rPr>
      <t xml:space="preserve"> - NÃO SOMADO AOS DEMAIS ITENS DA PRUS</t>
    </r>
  </si>
  <si>
    <t>20.1</t>
  </si>
  <si>
    <t>Alicate hidráulico 12 t AY96 INTELLI</t>
  </si>
  <si>
    <t>20.2</t>
  </si>
  <si>
    <t>Aparelho para solda oxi-gás GLP sobre rodas, inclusive cilindros e maçaricos com válvulas de bloqueio corta-chama</t>
  </si>
  <si>
    <t>20.3</t>
  </si>
  <si>
    <t>Aparelho para corte e solda oxi-acetileno sobre rodas, inclusive cilindros e maçaricos - chp diurno. af_12/2015</t>
  </si>
  <si>
    <t>CHP</t>
  </si>
  <si>
    <t>20.4</t>
  </si>
  <si>
    <t>Bomba centrífuga monoestágio com motor elétrico monofásico, potência 15 HP, diâmetro do rotor 173 mm, hm/q = 30 mca / 90 m³/h a 45 mca / 55 m³/h - chp diurno. af_06/2015</t>
  </si>
  <si>
    <t>20.5</t>
  </si>
  <si>
    <t>Bomba submersível elétrica trifásica, potência 2,96 HP, diâmetro do rotor 144 mm semiaberto, bocal de saída DN 2, hm/q = 2 mca / 38,8 m³/h a 28 mca / 5 m³/h - chp diurno. af_06/2014</t>
  </si>
  <si>
    <t>20.6</t>
  </si>
  <si>
    <t>Placa vibratória reversível com motor 4 tempos a gasolina, força centrífuga de 25 kN (2500 kgf), potência 5,5 CV - chp diurno. af_08/2015</t>
  </si>
  <si>
    <t>20.7</t>
  </si>
  <si>
    <t>Compressor de ar portátil de 94,39 L/s (200 PCM) - 36 kW</t>
  </si>
  <si>
    <t>20.8</t>
  </si>
  <si>
    <t>Gerador portátil monofásico, potência 3600 VA, motor a gasolina</t>
  </si>
  <si>
    <t>20.9</t>
  </si>
  <si>
    <t>Gerador portátil monofásico, potência 5500 VA, motor a gasolina, potência do motor 13 CV - chp diurno. af_03/2016</t>
  </si>
  <si>
    <t>20.10</t>
  </si>
  <si>
    <t>Grupo gerador rebocável, potência 66 kVA, motor a diesel - chp diurno. af_03/2016</t>
  </si>
  <si>
    <t>20.11</t>
  </si>
  <si>
    <t>Grupo gerador estacionário, potência 150 kVA, motor a diesel - chp diurno. af_03/2016</t>
  </si>
  <si>
    <t>20.12</t>
  </si>
  <si>
    <t>Martelete ou rompedor pneumático manual, 28 kg, com silenciador - chp diurno. af_07/2016</t>
  </si>
  <si>
    <t>20.13</t>
  </si>
  <si>
    <t>Serra para corte de concreto e asfalto - 10 kW</t>
  </si>
  <si>
    <t>20.14</t>
  </si>
  <si>
    <t>Caminhão basculante 6 m³ toco, peso bruto total 16.000 kg, carga útil máxima 11.130 kg, distância entre eixos 5,36 m, potência 185 CV, inclusive caçamba metálica - chp diurno. af_06/2014</t>
  </si>
  <si>
    <t>20.15</t>
  </si>
  <si>
    <t>Caminhão toco, pbt 14.300 kg, carga útil máx. 9.710 kg, dist. entre eixos 3,56 m, potência 185 CV, inclusive carroceria fixa aberta de madeira p/ transporte geral de carga seca, dimen. aprox. 2,50 x 6,50 x 0,50 m - chp diurno. af_06/2014</t>
  </si>
  <si>
    <t>20.16</t>
  </si>
  <si>
    <t>Caminhão pipa 6.000 L, peso bruto total 13.000 kg, distância entre eixos 4,80 m, potência 189 CV inclusive tanque de aço para transporte de água, capacidade 6 m³ - chp diurno. af_06/2014</t>
  </si>
  <si>
    <t>20.17</t>
  </si>
  <si>
    <t>Caminhão plataforma 6 x 2, PBT 23.000 kg e distância entre eixos 4,8 m - 188 kW - motorista de caminhão</t>
  </si>
  <si>
    <t>20.18</t>
  </si>
  <si>
    <t>Guincho rebocador para resgate de veículos montado sobre chassi com capacidade de 35 t</t>
  </si>
  <si>
    <t>20.19</t>
  </si>
  <si>
    <t>Escavadeira hidráulica sobre esteira, com garra giratória de mandibulas, peso operacional entre 22,00 e 25,50 t, potência liquida entre 150 e 160 HP - chp diurno. af_11/2016</t>
  </si>
  <si>
    <t>20.20</t>
  </si>
  <si>
    <t>Guindauto hidráulico, capacidade máxima de carga 6200 kg, momento máximo de carga 11,7 tm, alcance máximo horizontal 9,70 m, inclusive caminhão toco pbt 16.000 kg, potência de 189 CV - chp diurno. af_06/2014</t>
  </si>
  <si>
    <t>20.21</t>
  </si>
  <si>
    <t>Motoniveladora, potência básica líquida (primeira marcha) 125 HP, peso bruto 13032 kg, largura da lâmina de 3,7 m - chp diurno. af_06/2014</t>
  </si>
  <si>
    <t>20.22</t>
  </si>
  <si>
    <t>20.23</t>
  </si>
  <si>
    <t>Retroescavadeira sobre rodas com carregadeira, tração 4 x 4, potência líq. 88 HP, caçamba carreg. cap. mín. 1 m³, caçamba retro cap. 0,26 m³, peso operacional mín. 6.674 kg, profundidade escavação máx. 4,37 m - chp diurno. af_06/2014</t>
  </si>
  <si>
    <t>20.24</t>
  </si>
  <si>
    <t>Plataforma autoelevatória de 12 x 24 m com capacidade de 150 t</t>
  </si>
  <si>
    <t>20.25</t>
  </si>
  <si>
    <t>Cavalo mecânico com semirreboque com capacidade de 30 t - 265 kW</t>
  </si>
  <si>
    <t>20.26</t>
  </si>
  <si>
    <t>Rolo compactador vibratório de um cilindro, aço liso, potência 80 HP, peso operacional máximo 8,1 t, impacto dinâmico 16,15 / 9,5 t, largura de trabalho 1,68 m - chp diurno. af_06/2014</t>
  </si>
  <si>
    <t>INSPEÇÃO E MEDIÇÕES PARA AQUISIÇÃO DE DADOS DO SISTEMA DE PROTEÇÃO CATÓDICA</t>
  </si>
  <si>
    <t>21.1</t>
  </si>
  <si>
    <t>Medir potenciais elétricos duto-solo em PT simples, aéreo e subterrâneo</t>
  </si>
  <si>
    <t>21.2</t>
  </si>
  <si>
    <t>Medir potenciais elétricos duto-solo, corrente e resistência elétricas, verificar protetor de junta em PT do tipo junta isolante e interferência com outros sistemas de proteção catódica</t>
  </si>
  <si>
    <t>21.3</t>
  </si>
  <si>
    <t>Medir potenciais elétricos duto-solo em PT/CI, durante 1 hora</t>
  </si>
  <si>
    <t>21.4</t>
  </si>
  <si>
    <t>Instalar/desinstalar voltímetro registrador</t>
  </si>
  <si>
    <t>21.5</t>
  </si>
  <si>
    <t>Medir tensão e corrente em retificador de proteção catódica</t>
  </si>
  <si>
    <t>21.6</t>
  </si>
  <si>
    <t>Instalar/substituir protetor de junta isolante</t>
  </si>
  <si>
    <t>21.7</t>
  </si>
  <si>
    <t>Instalar/substituir dispositivo desacoplador de corrente contínua</t>
  </si>
  <si>
    <t>21.8</t>
  </si>
  <si>
    <t>Instalar/substituir dispositivo desacoplador de corrente contínua subterrânea</t>
  </si>
  <si>
    <t>21.9</t>
  </si>
  <si>
    <t>Medir resistividade do solo</t>
  </si>
  <si>
    <t>21.10</t>
  </si>
  <si>
    <t>Medir resistência elétrica em malha de aterramento ≤ 80 m²</t>
  </si>
  <si>
    <t>21.11</t>
  </si>
  <si>
    <t>Medir resistência elétrica em malha de aterramento &gt; 80 m²</t>
  </si>
  <si>
    <t>21.12</t>
  </si>
  <si>
    <t>Medir continuidade elétrica (SPDA) por ponto</t>
  </si>
  <si>
    <t>21.13</t>
  </si>
  <si>
    <t>Coleta de medição PCM de revestimento de dutos</t>
  </si>
  <si>
    <t>21.14</t>
  </si>
  <si>
    <t>Medir potencial de proteção catódica ao longo do duto (DCVG)</t>
  </si>
  <si>
    <t>21.15</t>
  </si>
  <si>
    <t>Coleta de medição PCM de revestimento de dutos, com fornecimento do instrumento de medição</t>
  </si>
  <si>
    <t>21.16</t>
  </si>
  <si>
    <t>Fornecimento e lançamento de cabo aço cobreado 4 AWG</t>
  </si>
  <si>
    <t>21.17</t>
  </si>
  <si>
    <t>Emenda de cabo de aço cobreado 4 AWG</t>
  </si>
  <si>
    <t>INSPEÇÕES E VISTORIAS EM FAIXAS DE SERVIDÃO E INSTALAÇÕES</t>
  </si>
  <si>
    <t>22.1</t>
  </si>
  <si>
    <t>Inspeção de faixas, instalações e gasodutos, com utilização de drones</t>
  </si>
  <si>
    <t>km</t>
  </si>
  <si>
    <t>22.2</t>
  </si>
  <si>
    <t>Filmagens de obras ou trechos de gasodutos aéreos ou expostos, para vistoria ou registro de evolução de cenários</t>
  </si>
  <si>
    <t>INFRAESTRUTURA PARA INSTALAÇÃO DE EQUIPAMENTOS DE MEDIÇÃO REMOTA</t>
  </si>
  <si>
    <t>23.1</t>
  </si>
  <si>
    <t>Instalação de padrão para monitoramento remoto da pressão no SDGN 1"</t>
  </si>
  <si>
    <t>23.2</t>
  </si>
  <si>
    <t>Instalação de padrão para monitoramento remoto da pressão no SDGN 3/4"</t>
  </si>
  <si>
    <t>23.3</t>
  </si>
  <si>
    <t>Medição de espessura em cupom</t>
  </si>
  <si>
    <t>23.4</t>
  </si>
  <si>
    <t>Instalação de cupom em PT</t>
  </si>
  <si>
    <t>23.5</t>
  </si>
  <si>
    <t>Fornecimento e instalação de poste de concreto armado seção duplo T - extensão 12,00 m, resistencia de 300 A 400 dan, tipo B ou D</t>
  </si>
  <si>
    <t>23.6</t>
  </si>
  <si>
    <t>Fornecimento e instalação de poste cônico contínuo em aço galvanizado, curvo, braço duplo, engastado, h = 9 m, diametro inferior = *135*mm</t>
  </si>
  <si>
    <t>23.7</t>
  </si>
  <si>
    <t>Fornecimento e instalação de poste cônico contínuo em aço galvanizado, reto, engastado, h = 7m, diametro inferior = *125*mm</t>
  </si>
  <si>
    <t>23.8</t>
  </si>
  <si>
    <t>Fornecimento e instalação de poste cônico contínuo em aço galvanizado, curvo, flangeado, h=9m, diametro inferior = *135*mm</t>
  </si>
  <si>
    <t>23.9</t>
  </si>
  <si>
    <t>Fornecimento e instalação de caixa de aterramento em concreto premoldado, diametro de 0,30m e altura de 0,35m, sem fundo e com tampa de ferro fundido</t>
  </si>
  <si>
    <t>CALDEIRARIA (com fornecimento de material)</t>
  </si>
  <si>
    <t>24.1</t>
  </si>
  <si>
    <t>Fabricação de estrutura de caldeiraria leve</t>
  </si>
  <si>
    <t>24.2</t>
  </si>
  <si>
    <t>Corte em chapas de aço - 0,125" (1/8")</t>
  </si>
  <si>
    <t>24.3</t>
  </si>
  <si>
    <t>Solda em chapas de aço - 0,125" (1/8")</t>
  </si>
  <si>
    <t>CARPINTARIA (com fornecimento de material)</t>
  </si>
  <si>
    <t>25.1</t>
  </si>
  <si>
    <t>Fabricação e montagem de barra de pinus - 7 x 7 cm</t>
  </si>
  <si>
    <t>MARCENARIA (com fornecimento de material)</t>
  </si>
  <si>
    <t>26.1</t>
  </si>
  <si>
    <t>Fabricação de ítens de marcenaria - chapa MDF - 18 mm</t>
  </si>
  <si>
    <t>27.1</t>
  </si>
  <si>
    <t>Aplicação de manta de revestimento</t>
  </si>
  <si>
    <t>27.2</t>
  </si>
  <si>
    <t>Equipe de revestimento</t>
  </si>
  <si>
    <t>dia</t>
  </si>
  <si>
    <t>TAGUEAMENTO COM FORNECIMENTO DE MATERIAL</t>
  </si>
  <si>
    <t>28.1</t>
  </si>
  <si>
    <t>Fabricação de placa de identificação de equipamento - 40 x 80 mm</t>
  </si>
  <si>
    <t>29.1</t>
  </si>
  <si>
    <t>Teste pneumático para montagens ou equipamentos</t>
  </si>
  <si>
    <t>30.1</t>
  </si>
  <si>
    <t>Teste hidrostático para montagens ou equipamentos</t>
  </si>
  <si>
    <t>USINAGEM</t>
  </si>
  <si>
    <t>31.1</t>
  </si>
  <si>
    <t>Aço carbono macio 1020 -1030</t>
  </si>
  <si>
    <t>31.2</t>
  </si>
  <si>
    <t>Hora de usinagem</t>
  </si>
  <si>
    <t>QUANTIDADE TOTAL DE USG DO CONTRATO:</t>
  </si>
  <si>
    <t>VALOR TOTAL DO CONTRATO:</t>
  </si>
  <si>
    <t>MONTAGEM E INSTALAÇÃO DE VÁLVULAS DE BLOQUEIO</t>
  </si>
  <si>
    <t>2.2.4</t>
  </si>
  <si>
    <t>Máquina para solda por eletrofusão para tubos de polietileno de alta densidade (PEAD), com diâmetro externo de 20 a 800 mm, potência entre 2750 e 3000 W – Materiais não operacionais. AF_05/2023</t>
  </si>
  <si>
    <t>20.27</t>
  </si>
  <si>
    <t>20.28</t>
  </si>
  <si>
    <t>Máquina para solda por termofusão para tubos de polietileno de alta densidade (PEAD), com diâmetro externo de 90 a 315 mm, potência entre 2500 e 5350 W – Materiais em operação. AF_05/2023</t>
  </si>
  <si>
    <t>Máquina para solda por termofusão para tubos de polietileno de alta densidade (PEAD), com diâmetro externo de 315 a 630 mm, potência entre 8.000 e 12.350 W – Materiais em operação. AF_05/2023</t>
  </si>
  <si>
    <t>20.29</t>
  </si>
  <si>
    <t>Mobilização do Canteiro da Contratada</t>
  </si>
  <si>
    <t>Mobilização de Canteiro e equipamentos</t>
  </si>
  <si>
    <t>CONTRATAÇÃO DE EMPRESA ESPECIALIZADA NA PRESTAÇÃO DE SERVIÇOS CONTÍNUOS DE ENGENHARIA PARA MANUTENÇÃO CORRETIVA/PREVENTIVA E LIGAÇÕES DE CLIENTES AO SISTEMA DE DISTRIBUIÇÃO DE GÁS NATURAL (SDGN), POR UNIDADE DE SERVIÇO DE GÁS (USG), COM DEDICAÇÃO DE MÃO DE OBRA EXCLUSIVA, PARA ATENDER AS DEMANDAS DA MTGÁS, CONFORME CONDIÇÕES E EXIGÊNCIAS ESTABELECIDAS NO EDITAL E SEUS ANEXOS</t>
  </si>
  <si>
    <t>Elaboração de projeto Executivo de Ramal (Extensões até 40 m)</t>
  </si>
  <si>
    <t>Construção de caixa de passagem para águas pluviais (1 m x 1 m x 1 m)</t>
  </si>
  <si>
    <t>Elaboração e Revisão de Projeto Executivo</t>
  </si>
  <si>
    <t>Administração local e manutenção do canteiro da contratada contemplando a mobilização e manutenção da equipe indireta minima estabelecida pelo termo de referência e seus anexos</t>
  </si>
  <si>
    <t>Instalação e Comissionamento de Ramais PEAD (MD ou MND)</t>
  </si>
  <si>
    <t>Instalação e Comissionamento de Ramais PEAD (MD ou MND) DN 32 mm - até 40 m</t>
  </si>
  <si>
    <t>Instalação e Comissionamento de Ramais PEAD (MD ou MND) DN 63 mm - até 40 m</t>
  </si>
  <si>
    <t>Instalação e Comissionamento de Ramais PEAD (MD ou MND) DN 110mm - até 40 m</t>
  </si>
  <si>
    <t>Instalação e Comissionamento de Ramais PEAD (MD ou MND) DN 200 mm - até 40 m</t>
  </si>
  <si>
    <t>INSTALAÇÃO DE RAMAL PARA ATENDIMENTO À NOVOS CLIENTES NO DISTRITO INDUSTRIAL DE CUIABÁ/MT</t>
  </si>
  <si>
    <t>Transporte e instalação de marcos de concreto, sem fornecimento</t>
  </si>
  <si>
    <t>Instalação de adesivos em postes de iluminação pública, com fornecimento</t>
  </si>
  <si>
    <r>
      <t xml:space="preserve">ESCAVAÇÃO E MOVIMENTAÇÃO DE TERRA PARA MANUTENÇÃO E EMERGÊNCIA </t>
    </r>
    <r>
      <rPr>
        <b/>
        <sz val="9"/>
        <color rgb="FFFFFF00"/>
        <rFont val="Arial"/>
        <family val="2"/>
      </rPr>
      <t>- NÃO SOMADO AOS ITENS 2, 4, 5 e 6</t>
    </r>
  </si>
  <si>
    <r>
      <t>PAVIMENTAÇÃO, RECUPERAÇÃO E CONSERVAÇÃO DE ESTRADAS, VIAS E CALÇADAS</t>
    </r>
    <r>
      <rPr>
        <b/>
        <sz val="9"/>
        <color rgb="FFFFFF00"/>
        <rFont val="Arial"/>
        <family val="2"/>
      </rPr>
      <t xml:space="preserve"> - NÃO SOMADO AOS ITENS 2, 4, 5 e 6</t>
    </r>
  </si>
  <si>
    <r>
      <t>SERVIÇOS DE PINTURA</t>
    </r>
    <r>
      <rPr>
        <b/>
        <sz val="9"/>
        <color rgb="FFFFFF00"/>
        <rFont val="Arial"/>
        <family val="2"/>
      </rPr>
      <t xml:space="preserve"> - NÃO SOMADO AOS ITENS 4 A 6</t>
    </r>
  </si>
  <si>
    <r>
      <t>SINALIZAÇÃO DE SEGURANÇA DO SISTEMA DE DISTRIBUIÇÃO DE GÁS NATURAL</t>
    </r>
    <r>
      <rPr>
        <b/>
        <sz val="9"/>
        <color rgb="FFFFFF00"/>
        <rFont val="Arial"/>
        <family val="2"/>
      </rPr>
      <t xml:space="preserve"> - NÃO SOMADO AOS ITENS 2, 4 E 6</t>
    </r>
  </si>
  <si>
    <r>
      <t xml:space="preserve">REVESTIMENTO DE  MANTA ANTICORROSIVA DE TUBULAÇÕES (com fornecimento de material) </t>
    </r>
    <r>
      <rPr>
        <b/>
        <sz val="9"/>
        <color rgb="FFFFFF00"/>
        <rFont val="Arial"/>
        <family val="2"/>
      </rPr>
      <t>-  - NÃO SOMADO AOS DEMAIS ITENS DA PRUS</t>
    </r>
  </si>
  <si>
    <r>
      <t>TESTE PNEUMÁTICO</t>
    </r>
    <r>
      <rPr>
        <b/>
        <sz val="9"/>
        <color rgb="FFFFFF00"/>
        <rFont val="Arial"/>
        <family val="2"/>
      </rPr>
      <t xml:space="preserve"> - NÃO SOMADO AOS DEMAIS ITENS DA PRUS</t>
    </r>
  </si>
  <si>
    <r>
      <t>TESTE HIDROSTÁTICO</t>
    </r>
    <r>
      <rPr>
        <b/>
        <sz val="9"/>
        <color rgb="FFFFFF00"/>
        <rFont val="Arial"/>
        <family val="2"/>
      </rPr>
      <t xml:space="preserve"> - NÃO SOMADO AOS DEMAIS ITENS DA PRUS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</si>
</sst>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43" formatCode="_-* #,##0.00_-;\-* #,##0.00_-;_-* &quot;-&quot;??_-;_-@_-"/>
    <numFmt numFmtId="164" formatCode="&quot;R$&quot;\ #,##0.00"/>
    <numFmt numFmtId="165" formatCode="0.0%"/>
  </numFmts>
  <fonts count="16" x14ac:knownFonts="1">
    <font>
      <sz val="11"/>
      <color theme="1"/>
      <name val="Calibri"/>
      <family val="2"/>
      <scheme val="minor"/>
    </font>
    <font>
      <sz val="11"/>
      <color theme="1"/>
      <name val="Calibri"/>
      <family val="2"/>
      <scheme val="minor"/>
    </font>
    <font>
      <b/>
      <sz val="9"/>
      <name val="Arial"/>
      <family val="2"/>
    </font>
    <font>
      <sz val="9"/>
      <name val="Arial"/>
      <family val="2"/>
    </font>
    <font>
      <sz val="8"/>
      <name val="Calibri"/>
      <family val="2"/>
      <scheme val="minor"/>
    </font>
    <font>
      <b/>
      <sz val="12"/>
      <name val="Arial"/>
      <family val="2"/>
    </font>
    <font>
      <b/>
      <sz val="9"/>
      <color rgb="FF000000"/>
      <name val="Arial"/>
      <family val="2"/>
    </font>
    <font>
      <b/>
      <sz val="11"/>
      <color theme="1"/>
      <name val="Calibri"/>
      <family val="2"/>
      <scheme val="minor"/>
    </font>
    <font>
      <sz val="9"/>
      <color rgb="FF000000"/>
      <name val="Arial"/>
      <family val="2"/>
    </font>
    <font>
      <sz val="10"/>
      <color rgb="FF000000"/>
      <name val="Times New Roman"/>
      <family val="1"/>
    </font>
    <font>
      <b/>
      <sz val="11"/>
      <name val="Arial"/>
      <family val="2"/>
    </font>
    <font>
      <b/>
      <sz val="14"/>
      <name val="Arial"/>
      <family val="2"/>
    </font>
    <font>
      <b/>
      <sz val="20"/>
      <color theme="1"/>
      <name val="Arial"/>
      <family val="2"/>
    </font>
    <font>
      <b/>
      <sz val="10"/>
      <name val="Arial"/>
      <family val="2"/>
    </font>
    <font>
      <b/>
      <sz val="9"/>
      <color rgb="FFFFFF00"/>
      <name val="Arial"/>
      <family val="2"/>
    </font>
    <font>
      <sz val="12"/>
      <name val="Arial"/>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1" tint="0.499984740745262"/>
        <bgColor indexed="64"/>
      </patternFill>
    </fill>
    <fill>
      <patternFill patternType="solid">
        <fgColor rgb="FFFFC000"/>
        <bgColor indexed="64"/>
      </patternFill>
    </fill>
    <fill>
      <patternFill patternType="solid">
        <fgColor rgb="FF43AF64"/>
        <bgColor indexed="64"/>
      </patternFill>
    </fill>
    <fill>
      <patternFill patternType="solid">
        <fgColor rgb="FFFF0000"/>
        <bgColor indexed="64"/>
      </patternFill>
    </fill>
  </fills>
  <borders count="21">
    <border>
      <left/>
      <right/>
      <top/>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auto="1"/>
      </bottom>
      <diagonal/>
    </border>
    <border>
      <left style="medium">
        <color indexed="64"/>
      </left>
      <right/>
      <top style="thin">
        <color indexed="64"/>
      </top>
      <bottom/>
      <diagonal/>
    </border>
    <border>
      <left style="medium">
        <color indexed="64"/>
      </left>
      <right style="thin">
        <color indexed="64"/>
      </right>
      <top style="thin">
        <color indexed="64"/>
      </top>
      <bottom/>
      <diagonal/>
    </border>
  </borders>
  <cellStyleXfs count="6">
    <xf numFmtId="0" fontId="0" fillId="0" borderId="0"/>
    <xf numFmtId="44" fontId="1" fillId="0" borderId="0" applyFont="0" applyFill="0" applyBorder="0" applyAlignment="0" applyProtection="0"/>
    <xf numFmtId="0" fontId="9" fillId="0" borderId="0"/>
    <xf numFmtId="43" fontId="9"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00">
    <xf numFmtId="0" fontId="0" fillId="0" borderId="0" xfId="0"/>
    <xf numFmtId="0" fontId="3" fillId="0" borderId="1" xfId="0" applyFont="1" applyBorder="1" applyAlignment="1">
      <alignment horizontal="center" vertical="center" wrapText="1"/>
    </xf>
    <xf numFmtId="0" fontId="6" fillId="2" borderId="2" xfId="0" applyFont="1" applyFill="1" applyBorder="1" applyAlignment="1">
      <alignment vertical="center" wrapText="1"/>
    </xf>
    <xf numFmtId="0" fontId="3" fillId="0" borderId="2" xfId="0" applyFont="1" applyBorder="1" applyAlignment="1">
      <alignment vertical="center" wrapText="1"/>
    </xf>
    <xf numFmtId="0" fontId="6" fillId="0" borderId="2" xfId="0" applyFont="1" applyBorder="1" applyAlignment="1">
      <alignment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8" fillId="0" borderId="2" xfId="0" applyFont="1" applyBorder="1" applyAlignment="1">
      <alignment vertical="center" wrapText="1"/>
    </xf>
    <xf numFmtId="0" fontId="3" fillId="0" borderId="2" xfId="0" applyFont="1" applyBorder="1" applyAlignment="1">
      <alignment horizontal="center" vertical="center" wrapText="1"/>
    </xf>
    <xf numFmtId="1" fontId="2" fillId="2" borderId="1"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4" fontId="2" fillId="2" borderId="2" xfId="1"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8" fillId="0" borderId="2" xfId="0" applyFont="1" applyBorder="1" applyAlignment="1">
      <alignment horizontal="justify" vertical="center" wrapText="1"/>
    </xf>
    <xf numFmtId="44" fontId="3" fillId="0" borderId="2" xfId="1" applyFont="1" applyFill="1" applyBorder="1" applyAlignment="1">
      <alignment horizontal="center" vertical="center" wrapText="1"/>
    </xf>
    <xf numFmtId="0" fontId="6" fillId="3" borderId="2" xfId="0" applyFont="1" applyFill="1" applyBorder="1" applyAlignment="1">
      <alignment vertical="center" wrapText="1"/>
    </xf>
    <xf numFmtId="0" fontId="2" fillId="3" borderId="2" xfId="0" applyFont="1" applyFill="1" applyBorder="1" applyAlignment="1">
      <alignment horizontal="center" vertical="center" wrapText="1"/>
    </xf>
    <xf numFmtId="44" fontId="2" fillId="3" borderId="2" xfId="1" applyFont="1" applyFill="1" applyBorder="1" applyAlignment="1">
      <alignment horizontal="center" vertical="center" wrapText="1"/>
    </xf>
    <xf numFmtId="44" fontId="2" fillId="0" borderId="2" xfId="1" applyFont="1" applyFill="1" applyBorder="1" applyAlignment="1">
      <alignment horizontal="center" vertical="center" wrapText="1"/>
    </xf>
    <xf numFmtId="1" fontId="2" fillId="6" borderId="1" xfId="0" applyNumberFormat="1" applyFont="1" applyFill="1" applyBorder="1" applyAlignment="1">
      <alignment horizontal="center" vertical="center" wrapText="1"/>
    </xf>
    <xf numFmtId="0" fontId="2" fillId="6" borderId="2" xfId="0" applyFont="1" applyFill="1" applyBorder="1" applyAlignment="1">
      <alignment horizontal="center" vertical="center" wrapText="1"/>
    </xf>
    <xf numFmtId="44" fontId="2" fillId="6" borderId="2" xfId="1" applyFont="1" applyFill="1" applyBorder="1" applyAlignment="1">
      <alignment horizontal="center" vertical="center" wrapText="1"/>
    </xf>
    <xf numFmtId="0" fontId="2" fillId="6" borderId="2" xfId="0" applyFont="1" applyFill="1" applyBorder="1" applyAlignment="1">
      <alignment vertical="center" wrapText="1"/>
    </xf>
    <xf numFmtId="44" fontId="2" fillId="6" borderId="8" xfId="1" applyFont="1" applyFill="1" applyBorder="1" applyAlignment="1">
      <alignment horizontal="center" vertical="center" wrapText="1"/>
    </xf>
    <xf numFmtId="44" fontId="2" fillId="2" borderId="8" xfId="1" applyFont="1" applyFill="1" applyBorder="1" applyAlignment="1">
      <alignment horizontal="center" vertical="center" wrapText="1"/>
    </xf>
    <xf numFmtId="44" fontId="2" fillId="3" borderId="8" xfId="1" applyFont="1" applyFill="1" applyBorder="1" applyAlignment="1">
      <alignment horizontal="center" vertical="center" wrapText="1"/>
    </xf>
    <xf numFmtId="0" fontId="6" fillId="3" borderId="2" xfId="0" applyFont="1" applyFill="1" applyBorder="1" applyAlignment="1">
      <alignment horizontal="center" vertical="center" wrapText="1"/>
    </xf>
    <xf numFmtId="1" fontId="2" fillId="6" borderId="5" xfId="0" applyNumberFormat="1" applyFont="1" applyFill="1" applyBorder="1" applyAlignment="1">
      <alignment horizontal="center" vertical="center" wrapText="1"/>
    </xf>
    <xf numFmtId="0" fontId="2" fillId="6" borderId="6" xfId="0" applyFont="1" applyFill="1" applyBorder="1" applyAlignment="1">
      <alignment vertical="center" wrapText="1"/>
    </xf>
    <xf numFmtId="0" fontId="2" fillId="6" borderId="6" xfId="0" applyFont="1" applyFill="1" applyBorder="1" applyAlignment="1">
      <alignment horizontal="center" vertical="center" wrapText="1"/>
    </xf>
    <xf numFmtId="44" fontId="2" fillId="6" borderId="6" xfId="1" applyFont="1" applyFill="1" applyBorder="1" applyAlignment="1">
      <alignment horizontal="center" vertical="center" wrapText="1"/>
    </xf>
    <xf numFmtId="43" fontId="2" fillId="6" borderId="6" xfId="4" applyFont="1" applyFill="1" applyBorder="1" applyAlignment="1">
      <alignment horizontal="center" vertical="center" wrapText="1"/>
    </xf>
    <xf numFmtId="43" fontId="2" fillId="2" borderId="2" xfId="4" applyFont="1" applyFill="1" applyBorder="1" applyAlignment="1">
      <alignment horizontal="center" vertical="center" wrapText="1"/>
    </xf>
    <xf numFmtId="43" fontId="2" fillId="6" borderId="2" xfId="4" applyFont="1" applyFill="1" applyBorder="1" applyAlignment="1">
      <alignment horizontal="center" vertical="center" wrapText="1"/>
    </xf>
    <xf numFmtId="43" fontId="2" fillId="3" borderId="2" xfId="4" applyFont="1" applyFill="1" applyBorder="1" applyAlignment="1">
      <alignment horizontal="center" vertical="center" wrapText="1"/>
    </xf>
    <xf numFmtId="43" fontId="2" fillId="0" borderId="2" xfId="4" applyFont="1" applyFill="1" applyBorder="1" applyAlignment="1">
      <alignment horizontal="center" vertical="center" wrapText="1"/>
    </xf>
    <xf numFmtId="0" fontId="2" fillId="3" borderId="2" xfId="0" applyFont="1" applyFill="1" applyBorder="1" applyAlignment="1">
      <alignment vertical="center" wrapText="1"/>
    </xf>
    <xf numFmtId="0" fontId="2" fillId="0" borderId="2" xfId="0" applyFont="1" applyBorder="1" applyAlignment="1">
      <alignment vertical="center" wrapText="1"/>
    </xf>
    <xf numFmtId="44" fontId="3" fillId="0" borderId="2" xfId="1" applyFont="1" applyBorder="1" applyAlignment="1">
      <alignment horizontal="center" vertical="center" wrapText="1"/>
    </xf>
    <xf numFmtId="0" fontId="0" fillId="0" borderId="0" xfId="0" applyAlignment="1">
      <alignment wrapText="1"/>
    </xf>
    <xf numFmtId="43" fontId="3" fillId="0" borderId="2" xfId="4" applyFont="1" applyFill="1" applyBorder="1" applyAlignment="1">
      <alignment horizontal="center" vertical="center" wrapText="1"/>
    </xf>
    <xf numFmtId="164" fontId="3" fillId="0" borderId="2" xfId="1" applyNumberFormat="1" applyFont="1" applyBorder="1" applyAlignment="1">
      <alignment horizontal="center" vertical="center" wrapText="1"/>
    </xf>
    <xf numFmtId="0" fontId="7" fillId="0" borderId="0" xfId="0" applyFont="1" applyAlignment="1">
      <alignment wrapText="1"/>
    </xf>
    <xf numFmtId="44" fontId="2" fillId="6" borderId="7" xfId="1" applyFont="1" applyFill="1" applyBorder="1" applyAlignment="1">
      <alignment horizontal="center" vertical="center" wrapText="1"/>
    </xf>
    <xf numFmtId="0" fontId="6" fillId="3" borderId="8" xfId="0" applyFont="1" applyFill="1" applyBorder="1" applyAlignment="1">
      <alignment horizontal="center" vertical="center" wrapText="1"/>
    </xf>
    <xf numFmtId="0" fontId="0" fillId="7" borderId="0" xfId="0" applyFill="1" applyAlignment="1">
      <alignment wrapText="1"/>
    </xf>
    <xf numFmtId="0" fontId="0" fillId="7" borderId="0" xfId="0" applyFill="1"/>
    <xf numFmtId="0" fontId="12" fillId="5" borderId="9" xfId="0" applyFont="1" applyFill="1" applyBorder="1" applyAlignment="1">
      <alignment vertical="center"/>
    </xf>
    <xf numFmtId="44" fontId="11" fillId="8" borderId="3" xfId="1" applyFont="1" applyFill="1" applyBorder="1" applyAlignment="1">
      <alignment horizontal="right" vertical="center" wrapText="1"/>
    </xf>
    <xf numFmtId="0" fontId="13" fillId="8" borderId="16" xfId="0" applyFont="1" applyFill="1" applyBorder="1" applyAlignment="1">
      <alignment horizontal="center" vertical="center" wrapText="1"/>
    </xf>
    <xf numFmtId="0" fontId="13" fillId="8" borderId="16" xfId="0" applyFont="1" applyFill="1" applyBorder="1" applyAlignment="1">
      <alignment horizontal="center" vertical="center"/>
    </xf>
    <xf numFmtId="44" fontId="13" fillId="8" borderId="15" xfId="1" applyFont="1" applyFill="1" applyBorder="1" applyAlignment="1">
      <alignment horizontal="center" vertical="center" wrapText="1"/>
    </xf>
    <xf numFmtId="44" fontId="13" fillId="8" borderId="16" xfId="1" applyFont="1" applyFill="1" applyBorder="1" applyAlignment="1">
      <alignment horizontal="center" vertical="center" wrapText="1"/>
    </xf>
    <xf numFmtId="0" fontId="6" fillId="0" borderId="2" xfId="0" applyFont="1" applyBorder="1" applyAlignment="1">
      <alignment horizontal="left" vertical="center" wrapText="1"/>
    </xf>
    <xf numFmtId="44" fontId="2" fillId="0" borderId="2" xfId="1" applyFont="1" applyBorder="1" applyAlignment="1">
      <alignment horizontal="center" vertical="center" wrapText="1"/>
    </xf>
    <xf numFmtId="0" fontId="6" fillId="5" borderId="2" xfId="0" applyFont="1" applyFill="1" applyBorder="1" applyAlignment="1">
      <alignment horizontal="left" vertical="center" wrapText="1"/>
    </xf>
    <xf numFmtId="0" fontId="2" fillId="5" borderId="2" xfId="0" applyFont="1" applyFill="1" applyBorder="1" applyAlignment="1">
      <alignment horizontal="left" vertical="center" wrapText="1"/>
    </xf>
    <xf numFmtId="44" fontId="3" fillId="0" borderId="8" xfId="1" applyFont="1" applyFill="1" applyBorder="1" applyAlignment="1">
      <alignment horizontal="center" vertical="center" wrapText="1"/>
    </xf>
    <xf numFmtId="0" fontId="2" fillId="0" borderId="2" xfId="0" applyFont="1" applyBorder="1" applyAlignment="1">
      <alignment horizontal="justify" vertical="center" wrapText="1"/>
    </xf>
    <xf numFmtId="0" fontId="5" fillId="5" borderId="12" xfId="0" applyFont="1" applyFill="1" applyBorder="1" applyAlignment="1">
      <alignment horizontal="center" vertical="center" wrapText="1"/>
    </xf>
    <xf numFmtId="164" fontId="3" fillId="5" borderId="2" xfId="1" applyNumberFormat="1"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44" fontId="2" fillId="5" borderId="2" xfId="1" applyFont="1" applyFill="1" applyBorder="1" applyAlignment="1">
      <alignment horizontal="center" vertical="center" wrapText="1"/>
    </xf>
    <xf numFmtId="0" fontId="2" fillId="0" borderId="18" xfId="0" applyFont="1" applyBorder="1" applyAlignment="1">
      <alignment horizontal="center" vertical="center" wrapText="1"/>
    </xf>
    <xf numFmtId="0" fontId="6" fillId="0" borderId="1" xfId="0" applyFont="1" applyBorder="1" applyAlignment="1">
      <alignment vertical="center" wrapText="1"/>
    </xf>
    <xf numFmtId="0" fontId="6" fillId="5" borderId="2" xfId="0" applyFont="1" applyFill="1" applyBorder="1" applyAlignment="1">
      <alignment vertical="center" wrapText="1"/>
    </xf>
    <xf numFmtId="43" fontId="2" fillId="5" borderId="2" xfId="4" applyFont="1" applyFill="1" applyBorder="1" applyAlignment="1">
      <alignment horizontal="center" vertical="center" wrapText="1"/>
    </xf>
    <xf numFmtId="0" fontId="0" fillId="5" borderId="0" xfId="0" applyFill="1" applyAlignment="1">
      <alignment wrapText="1"/>
    </xf>
    <xf numFmtId="1" fontId="2" fillId="6" borderId="18" xfId="0" applyNumberFormat="1" applyFont="1" applyFill="1" applyBorder="1" applyAlignment="1">
      <alignment horizontal="center" vertical="center" wrapText="1"/>
    </xf>
    <xf numFmtId="0" fontId="2" fillId="6" borderId="1" xfId="0" applyFont="1" applyFill="1" applyBorder="1" applyAlignment="1">
      <alignment vertical="center" wrapText="1"/>
    </xf>
    <xf numFmtId="0" fontId="2" fillId="0" borderId="19" xfId="0" applyFont="1" applyBorder="1" applyAlignment="1">
      <alignment horizontal="center" vertical="center" wrapText="1"/>
    </xf>
    <xf numFmtId="0" fontId="6" fillId="0" borderId="20" xfId="0" applyFont="1" applyBorder="1" applyAlignment="1">
      <alignment vertical="center" wrapText="1"/>
    </xf>
    <xf numFmtId="0" fontId="2" fillId="0" borderId="17" xfId="0" applyFont="1" applyBorder="1" applyAlignment="1">
      <alignment horizontal="center" vertical="center" wrapText="1"/>
    </xf>
    <xf numFmtId="164" fontId="3" fillId="0" borderId="2" xfId="1" applyNumberFormat="1" applyFont="1" applyFill="1" applyBorder="1" applyAlignment="1">
      <alignment horizontal="center" vertical="center" wrapText="1"/>
    </xf>
    <xf numFmtId="0" fontId="3" fillId="0" borderId="2" xfId="0" applyFont="1" applyBorder="1" applyAlignment="1">
      <alignment horizontal="justify" vertical="center" wrapText="1"/>
    </xf>
    <xf numFmtId="0" fontId="2" fillId="0" borderId="2" xfId="0" applyFont="1" applyBorder="1" applyAlignment="1">
      <alignment horizontal="left" vertical="center" wrapText="1"/>
    </xf>
    <xf numFmtId="44" fontId="11" fillId="4" borderId="4" xfId="1" applyFont="1" applyFill="1" applyBorder="1" applyAlignment="1">
      <alignment vertical="center" wrapText="1"/>
    </xf>
    <xf numFmtId="0" fontId="3" fillId="0" borderId="18" xfId="0" applyFont="1" applyBorder="1" applyAlignment="1">
      <alignment horizontal="center" vertical="center" wrapText="1"/>
    </xf>
    <xf numFmtId="0" fontId="3" fillId="0" borderId="2" xfId="0" applyFont="1" applyBorder="1" applyAlignment="1">
      <alignment horizontal="left" vertical="center" wrapText="1"/>
    </xf>
    <xf numFmtId="44" fontId="0" fillId="0" borderId="0" xfId="0" applyNumberFormat="1"/>
    <xf numFmtId="0" fontId="0" fillId="9" borderId="0" xfId="0" applyFill="1" applyAlignment="1">
      <alignment wrapText="1"/>
    </xf>
    <xf numFmtId="44" fontId="0" fillId="7" borderId="0" xfId="0" applyNumberFormat="1" applyFill="1" applyAlignment="1">
      <alignment wrapText="1"/>
    </xf>
    <xf numFmtId="165" fontId="0" fillId="0" borderId="0" xfId="5" applyNumberFormat="1" applyFont="1" applyAlignment="1">
      <alignment wrapText="1"/>
    </xf>
    <xf numFmtId="165" fontId="0" fillId="0" borderId="0" xfId="0" applyNumberFormat="1" applyAlignment="1">
      <alignment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0" fillId="2" borderId="12" xfId="0" applyFont="1" applyFill="1" applyBorder="1" applyAlignment="1">
      <alignment horizontal="right" vertical="center" wrapText="1"/>
    </xf>
    <xf numFmtId="0" fontId="10" fillId="2" borderId="13" xfId="0" applyFont="1" applyFill="1" applyBorder="1" applyAlignment="1">
      <alignment horizontal="right" vertical="center" wrapText="1"/>
    </xf>
    <xf numFmtId="0" fontId="10" fillId="2" borderId="9" xfId="0" applyFont="1" applyFill="1" applyBorder="1" applyAlignment="1">
      <alignment horizontal="right" vertical="center" wrapText="1"/>
    </xf>
    <xf numFmtId="0" fontId="10" fillId="2" borderId="10" xfId="0" applyFont="1" applyFill="1" applyBorder="1" applyAlignment="1">
      <alignment horizontal="right" vertical="center" wrapText="1"/>
    </xf>
    <xf numFmtId="43" fontId="10" fillId="2" borderId="13" xfId="4" applyFont="1" applyFill="1" applyBorder="1" applyAlignment="1">
      <alignment horizontal="left" vertical="center"/>
    </xf>
    <xf numFmtId="43" fontId="10" fillId="2" borderId="14" xfId="4" applyFont="1" applyFill="1" applyBorder="1" applyAlignment="1">
      <alignment horizontal="left" vertical="center"/>
    </xf>
    <xf numFmtId="44" fontId="10" fillId="2" borderId="10" xfId="1" applyFont="1" applyFill="1" applyBorder="1" applyAlignment="1">
      <alignment vertical="center"/>
    </xf>
    <xf numFmtId="44" fontId="10" fillId="2" borderId="11" xfId="1" applyFont="1" applyFill="1" applyBorder="1" applyAlignment="1">
      <alignment vertical="center"/>
    </xf>
  </cellXfs>
  <cellStyles count="6">
    <cellStyle name="Moeda" xfId="1" builtinId="4"/>
    <cellStyle name="Normal" xfId="0" builtinId="0"/>
    <cellStyle name="Normal 2" xfId="2" xr:uid="{3A982A71-8063-42DB-A4C5-18EB4D96E865}"/>
    <cellStyle name="Porcentagem" xfId="5" builtinId="5"/>
    <cellStyle name="Vírgula" xfId="4" builtinId="3"/>
    <cellStyle name="Vírgula 2" xfId="3" xr:uid="{C8190D20-C442-4BA7-AE21-F6B0D6A6CD08}"/>
  </cellStyles>
  <dxfs count="0"/>
  <tableStyles count="0" defaultTableStyle="TableStyleMedium2" defaultPivotStyle="PivotStyleLight16"/>
  <colors>
    <mruColors>
      <color rgb="FFFFFF00"/>
      <color rgb="FF009900"/>
      <color rgb="FFC5E9D0"/>
      <color rgb="FF43AF64"/>
      <color rgb="FFFF9933"/>
      <color rgb="FFFF6600"/>
      <color rgb="FFFF5050"/>
      <color rgb="FF74CA8F"/>
      <color rgb="FF83CF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106017</xdr:colOff>
      <xdr:row>0</xdr:row>
      <xdr:rowOff>65433</xdr:rowOff>
    </xdr:from>
    <xdr:to>
      <xdr:col>1</xdr:col>
      <xdr:colOff>2090581</xdr:colOff>
      <xdr:row>0</xdr:row>
      <xdr:rowOff>755982</xdr:rowOff>
    </xdr:to>
    <xdr:pic>
      <xdr:nvPicPr>
        <xdr:cNvPr id="5" name="Imagem 4">
          <a:extLst>
            <a:ext uri="{FF2B5EF4-FFF2-40B4-BE49-F238E27FC236}">
              <a16:creationId xmlns:a16="http://schemas.microsoft.com/office/drawing/2014/main" id="{9F2771D6-BCC3-4291-8610-91FC2C7E77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017" y="65433"/>
          <a:ext cx="2758109" cy="690549"/>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33811-BC57-482F-898C-0C424DE34620}">
  <dimension ref="A1:J400"/>
  <sheetViews>
    <sheetView tabSelected="1" view="pageBreakPreview" zoomScale="110" zoomScaleNormal="130" zoomScaleSheetLayoutView="110" workbookViewId="0">
      <pane ySplit="3" topLeftCell="A4" activePane="bottomLeft" state="frozen"/>
      <selection pane="bottomLeft" activeCell="H2" sqref="H2"/>
    </sheetView>
  </sheetViews>
  <sheetFormatPr defaultColWidth="9.140625" defaultRowHeight="15" x14ac:dyDescent="0.25"/>
  <cols>
    <col min="1" max="1" width="11.42578125" customWidth="1"/>
    <col min="2" max="2" width="98.140625" customWidth="1"/>
    <col min="3" max="4" width="15.28515625" customWidth="1"/>
    <col min="5" max="5" width="14.42578125" hidden="1" customWidth="1"/>
    <col min="6" max="7" width="15.28515625" customWidth="1"/>
    <col min="8" max="8" width="17" customWidth="1"/>
    <col min="9" max="9" width="15" hidden="1" customWidth="1"/>
    <col min="10" max="10" width="12.7109375" bestFit="1" customWidth="1"/>
  </cols>
  <sheetData>
    <row r="1" spans="1:10" ht="70.5" customHeight="1" thickBot="1" x14ac:dyDescent="0.3">
      <c r="A1" s="48"/>
      <c r="B1" s="90" t="s">
        <v>0</v>
      </c>
      <c r="C1" s="90"/>
      <c r="D1" s="90"/>
      <c r="E1" s="90"/>
      <c r="F1" s="90"/>
      <c r="G1" s="90"/>
      <c r="H1" s="91"/>
    </row>
    <row r="2" spans="1:10" ht="67.5" customHeight="1" thickBot="1" x14ac:dyDescent="0.3">
      <c r="A2" s="60" t="s">
        <v>1</v>
      </c>
      <c r="B2" s="87" t="s">
        <v>767</v>
      </c>
      <c r="C2" s="88"/>
      <c r="D2" s="88"/>
      <c r="E2" s="88"/>
      <c r="F2" s="89"/>
      <c r="G2" s="49" t="s">
        <v>2</v>
      </c>
      <c r="H2" s="79">
        <v>35.14</v>
      </c>
      <c r="I2">
        <v>35.14</v>
      </c>
    </row>
    <row r="3" spans="1:10" ht="52.5" customHeight="1" thickBot="1" x14ac:dyDescent="0.3">
      <c r="A3" s="50" t="s">
        <v>3</v>
      </c>
      <c r="B3" s="51" t="s">
        <v>4</v>
      </c>
      <c r="C3" s="50" t="s">
        <v>5</v>
      </c>
      <c r="D3" s="50" t="s">
        <v>6</v>
      </c>
      <c r="E3" s="52" t="s">
        <v>7</v>
      </c>
      <c r="F3" s="53" t="s">
        <v>8</v>
      </c>
      <c r="G3" s="53" t="s">
        <v>9</v>
      </c>
      <c r="H3" s="53" t="s">
        <v>10</v>
      </c>
    </row>
    <row r="4" spans="1:10" s="40" customFormat="1" x14ac:dyDescent="0.25">
      <c r="A4" s="28">
        <v>1</v>
      </c>
      <c r="B4" s="29" t="s">
        <v>11</v>
      </c>
      <c r="C4" s="30" t="s">
        <v>12</v>
      </c>
      <c r="D4" s="30" t="s">
        <v>13</v>
      </c>
      <c r="E4" s="31" t="s">
        <v>14</v>
      </c>
      <c r="F4" s="32" t="s">
        <v>15</v>
      </c>
      <c r="G4" s="32" t="s">
        <v>16</v>
      </c>
      <c r="H4" s="44" t="s">
        <v>17</v>
      </c>
    </row>
    <row r="5" spans="1:10" s="40" customFormat="1" x14ac:dyDescent="0.25">
      <c r="A5" s="9" t="s">
        <v>18</v>
      </c>
      <c r="B5" s="2" t="s">
        <v>765</v>
      </c>
      <c r="C5" s="10" t="s">
        <v>12</v>
      </c>
      <c r="D5" s="10" t="s">
        <v>13</v>
      </c>
      <c r="E5" s="11" t="s">
        <v>14</v>
      </c>
      <c r="F5" s="33" t="s">
        <v>15</v>
      </c>
      <c r="G5" s="33" t="s">
        <v>16</v>
      </c>
      <c r="H5" s="25" t="s">
        <v>17</v>
      </c>
    </row>
    <row r="6" spans="1:10" s="40" customFormat="1" x14ac:dyDescent="0.25">
      <c r="A6" s="1" t="s">
        <v>19</v>
      </c>
      <c r="B6" s="3" t="s">
        <v>766</v>
      </c>
      <c r="C6" s="8" t="s">
        <v>20</v>
      </c>
      <c r="D6" s="13">
        <v>1</v>
      </c>
      <c r="E6" s="61">
        <v>179937.315</v>
      </c>
      <c r="F6" s="41">
        <f>E6/$I$2</f>
        <v>5120.5838076266364</v>
      </c>
      <c r="G6" s="41">
        <f>D6*F6</f>
        <v>5120.5838076266364</v>
      </c>
      <c r="H6" s="58">
        <f>D6*F6*$H$2</f>
        <v>179937.315</v>
      </c>
    </row>
    <row r="7" spans="1:10" s="40" customFormat="1" ht="24" x14ac:dyDescent="0.25">
      <c r="A7" s="9" t="s">
        <v>21</v>
      </c>
      <c r="B7" s="2" t="s">
        <v>771</v>
      </c>
      <c r="C7" s="10" t="s">
        <v>12</v>
      </c>
      <c r="D7" s="10" t="s">
        <v>13</v>
      </c>
      <c r="E7" s="11" t="s">
        <v>14</v>
      </c>
      <c r="F7" s="33" t="s">
        <v>15</v>
      </c>
      <c r="G7" s="33" t="s">
        <v>16</v>
      </c>
      <c r="H7" s="25" t="s">
        <v>17</v>
      </c>
    </row>
    <row r="8" spans="1:10" s="40" customFormat="1" ht="28.5" customHeight="1" x14ac:dyDescent="0.25">
      <c r="A8" s="1" t="s">
        <v>22</v>
      </c>
      <c r="B8" s="3" t="s">
        <v>771</v>
      </c>
      <c r="C8" s="8" t="s">
        <v>23</v>
      </c>
      <c r="D8" s="8">
        <v>23</v>
      </c>
      <c r="E8" s="42">
        <v>70774.039999999994</v>
      </c>
      <c r="F8" s="41">
        <f t="shared" ref="F8" si="0">E8/$I$2</f>
        <v>2014.0591918042114</v>
      </c>
      <c r="G8" s="41">
        <f t="shared" ref="G8" si="1">D8*F8</f>
        <v>46323.361411496866</v>
      </c>
      <c r="H8" s="58">
        <f t="shared" ref="H8" si="2">D8*F8*$H$2</f>
        <v>1627802.92</v>
      </c>
      <c r="J8" s="85"/>
    </row>
    <row r="9" spans="1:10" s="40" customFormat="1" x14ac:dyDescent="0.25">
      <c r="A9" s="9" t="s">
        <v>24</v>
      </c>
      <c r="B9" s="2" t="s">
        <v>25</v>
      </c>
      <c r="C9" s="10" t="s">
        <v>12</v>
      </c>
      <c r="D9" s="10" t="s">
        <v>13</v>
      </c>
      <c r="E9" s="11" t="s">
        <v>14</v>
      </c>
      <c r="F9" s="33" t="s">
        <v>15</v>
      </c>
      <c r="G9" s="33" t="s">
        <v>16</v>
      </c>
      <c r="H9" s="25" t="s">
        <v>17</v>
      </c>
      <c r="J9" s="86"/>
    </row>
    <row r="10" spans="1:10" s="40" customFormat="1" x14ac:dyDescent="0.25">
      <c r="A10" s="1" t="s">
        <v>26</v>
      </c>
      <c r="B10" s="3" t="s">
        <v>27</v>
      </c>
      <c r="C10" s="8" t="s">
        <v>23</v>
      </c>
      <c r="D10" s="8">
        <v>23</v>
      </c>
      <c r="E10" s="76">
        <v>8058.6</v>
      </c>
      <c r="F10" s="41">
        <f t="shared" ref="F10:F14" si="3">E10/$I$2</f>
        <v>229.32840068298236</v>
      </c>
      <c r="G10" s="41">
        <f t="shared" ref="G10:G14" si="4">D10*F10</f>
        <v>5274.5532157085945</v>
      </c>
      <c r="H10" s="58">
        <f t="shared" ref="H10:H14" si="5">D10*F10*$H$2</f>
        <v>185347.80000000002</v>
      </c>
    </row>
    <row r="11" spans="1:10" s="40" customFormat="1" x14ac:dyDescent="0.25">
      <c r="A11" s="1" t="s">
        <v>28</v>
      </c>
      <c r="B11" s="3" t="s">
        <v>29</v>
      </c>
      <c r="C11" s="8" t="s">
        <v>23</v>
      </c>
      <c r="D11" s="8">
        <v>23</v>
      </c>
      <c r="E11" s="76">
        <v>5690.12</v>
      </c>
      <c r="F11" s="41">
        <f t="shared" si="3"/>
        <v>161.9271485486625</v>
      </c>
      <c r="G11" s="41">
        <f t="shared" si="4"/>
        <v>3724.3244166192376</v>
      </c>
      <c r="H11" s="58">
        <f t="shared" si="5"/>
        <v>130872.76000000001</v>
      </c>
    </row>
    <row r="12" spans="1:10" s="40" customFormat="1" x14ac:dyDescent="0.25">
      <c r="A12" s="1" t="s">
        <v>30</v>
      </c>
      <c r="B12" s="3" t="s">
        <v>31</v>
      </c>
      <c r="C12" s="8" t="s">
        <v>23</v>
      </c>
      <c r="D12" s="8">
        <v>23</v>
      </c>
      <c r="E12" s="76">
        <v>9800</v>
      </c>
      <c r="F12" s="41">
        <f t="shared" si="3"/>
        <v>278.88446215139442</v>
      </c>
      <c r="G12" s="41">
        <f t="shared" si="4"/>
        <v>6414.342629482072</v>
      </c>
      <c r="H12" s="58">
        <f t="shared" si="5"/>
        <v>225400</v>
      </c>
    </row>
    <row r="13" spans="1:10" s="40" customFormat="1" x14ac:dyDescent="0.25">
      <c r="A13" s="1" t="s">
        <v>32</v>
      </c>
      <c r="B13" s="3" t="s">
        <v>33</v>
      </c>
      <c r="C13" s="8" t="s">
        <v>23</v>
      </c>
      <c r="D13" s="8">
        <v>23</v>
      </c>
      <c r="E13" s="76">
        <v>7826.33</v>
      </c>
      <c r="F13" s="41">
        <f t="shared" si="3"/>
        <v>222.71855435401253</v>
      </c>
      <c r="G13" s="41">
        <f t="shared" si="4"/>
        <v>5122.5267501422877</v>
      </c>
      <c r="H13" s="58">
        <f t="shared" si="5"/>
        <v>180005.59</v>
      </c>
    </row>
    <row r="14" spans="1:10" s="40" customFormat="1" x14ac:dyDescent="0.25">
      <c r="A14" s="1" t="s">
        <v>34</v>
      </c>
      <c r="B14" s="3" t="s">
        <v>35</v>
      </c>
      <c r="C14" s="8" t="s">
        <v>23</v>
      </c>
      <c r="D14" s="8">
        <v>23</v>
      </c>
      <c r="E14" s="76">
        <v>10031.700000000001</v>
      </c>
      <c r="F14" s="41">
        <f t="shared" si="3"/>
        <v>285.47808764940243</v>
      </c>
      <c r="G14" s="41">
        <f t="shared" si="4"/>
        <v>6565.9960159362554</v>
      </c>
      <c r="H14" s="58">
        <f t="shared" si="5"/>
        <v>230729.1</v>
      </c>
    </row>
    <row r="15" spans="1:10" s="40" customFormat="1" x14ac:dyDescent="0.25">
      <c r="A15" s="9" t="s">
        <v>36</v>
      </c>
      <c r="B15" s="2" t="s">
        <v>37</v>
      </c>
      <c r="C15" s="10" t="s">
        <v>12</v>
      </c>
      <c r="D15" s="10" t="s">
        <v>13</v>
      </c>
      <c r="E15" s="11" t="s">
        <v>14</v>
      </c>
      <c r="F15" s="33" t="s">
        <v>15</v>
      </c>
      <c r="G15" s="33" t="s">
        <v>16</v>
      </c>
      <c r="H15" s="25" t="s">
        <v>17</v>
      </c>
    </row>
    <row r="16" spans="1:10" s="40" customFormat="1" x14ac:dyDescent="0.25">
      <c r="A16" s="1" t="s">
        <v>38</v>
      </c>
      <c r="B16" s="3" t="s">
        <v>39</v>
      </c>
      <c r="C16" s="8" t="s">
        <v>20</v>
      </c>
      <c r="D16" s="8">
        <v>1</v>
      </c>
      <c r="E16" s="76">
        <v>60193.415000000001</v>
      </c>
      <c r="F16" s="41">
        <f>E16/$I$2</f>
        <v>1712.9600170745589</v>
      </c>
      <c r="G16" s="41">
        <f>D16*F16</f>
        <v>1712.9600170745589</v>
      </c>
      <c r="H16" s="58">
        <f>D16*F16*$H$2</f>
        <v>60193.415000000001</v>
      </c>
    </row>
    <row r="17" spans="1:8" s="40" customFormat="1" x14ac:dyDescent="0.25">
      <c r="A17" s="20">
        <v>2</v>
      </c>
      <c r="B17" s="23" t="s">
        <v>777</v>
      </c>
      <c r="C17" s="21" t="s">
        <v>12</v>
      </c>
      <c r="D17" s="21" t="s">
        <v>13</v>
      </c>
      <c r="E17" s="21" t="s">
        <v>14</v>
      </c>
      <c r="F17" s="34" t="s">
        <v>15</v>
      </c>
      <c r="G17" s="34" t="s">
        <v>16</v>
      </c>
      <c r="H17" s="24" t="s">
        <v>17</v>
      </c>
    </row>
    <row r="18" spans="1:8" s="40" customFormat="1" x14ac:dyDescent="0.25">
      <c r="A18" s="12" t="s">
        <v>40</v>
      </c>
      <c r="B18" s="62" t="s">
        <v>770</v>
      </c>
      <c r="C18" s="17" t="s">
        <v>12</v>
      </c>
      <c r="D18" s="17" t="s">
        <v>13</v>
      </c>
      <c r="E18" s="17" t="s">
        <v>14</v>
      </c>
      <c r="F18" s="35" t="s">
        <v>15</v>
      </c>
      <c r="G18" s="35" t="s">
        <v>16</v>
      </c>
      <c r="H18" s="26" t="s">
        <v>17</v>
      </c>
    </row>
    <row r="19" spans="1:8" s="40" customFormat="1" x14ac:dyDescent="0.25">
      <c r="A19" s="80" t="s">
        <v>41</v>
      </c>
      <c r="B19" s="81" t="s">
        <v>42</v>
      </c>
      <c r="C19" s="8" t="s">
        <v>43</v>
      </c>
      <c r="D19" s="8">
        <f>D20*30</f>
        <v>900</v>
      </c>
      <c r="E19" s="76">
        <v>4.93</v>
      </c>
      <c r="F19" s="41">
        <f t="shared" ref="F19:F24" si="6">E19/$I$2</f>
        <v>0.14029595902105862</v>
      </c>
      <c r="G19" s="41">
        <f t="shared" ref="G19:G24" si="7">D19*F19</f>
        <v>126.26636311895277</v>
      </c>
      <c r="H19" s="58">
        <f t="shared" ref="H19:H24" si="8">D19*F19*$H$2</f>
        <v>4437</v>
      </c>
    </row>
    <row r="20" spans="1:8" s="40" customFormat="1" x14ac:dyDescent="0.25">
      <c r="A20" s="80" t="s">
        <v>44</v>
      </c>
      <c r="B20" s="81" t="s">
        <v>768</v>
      </c>
      <c r="C20" s="8" t="s">
        <v>20</v>
      </c>
      <c r="D20" s="8">
        <v>30</v>
      </c>
      <c r="E20" s="76">
        <v>1244.55</v>
      </c>
      <c r="F20" s="41">
        <f t="shared" si="6"/>
        <v>35.416903813318157</v>
      </c>
      <c r="G20" s="41">
        <f t="shared" si="7"/>
        <v>1062.5071143995447</v>
      </c>
      <c r="H20" s="58">
        <f t="shared" si="8"/>
        <v>37336.5</v>
      </c>
    </row>
    <row r="21" spans="1:8" x14ac:dyDescent="0.25">
      <c r="A21" s="80" t="s">
        <v>45</v>
      </c>
      <c r="B21" s="81" t="s">
        <v>49</v>
      </c>
      <c r="C21" s="8" t="s">
        <v>20</v>
      </c>
      <c r="D21" s="8">
        <v>15</v>
      </c>
      <c r="E21" s="76">
        <v>341.59999999999997</v>
      </c>
      <c r="F21" s="41">
        <f t="shared" si="6"/>
        <v>9.721115537848604</v>
      </c>
      <c r="G21" s="41">
        <f t="shared" si="7"/>
        <v>145.81673306772905</v>
      </c>
      <c r="H21" s="58">
        <f t="shared" si="8"/>
        <v>5123.9999999999991</v>
      </c>
    </row>
    <row r="22" spans="1:8" x14ac:dyDescent="0.25">
      <c r="A22" s="80" t="s">
        <v>46</v>
      </c>
      <c r="B22" s="81" t="s">
        <v>50</v>
      </c>
      <c r="C22" s="8" t="s">
        <v>20</v>
      </c>
      <c r="D22" s="8">
        <v>5</v>
      </c>
      <c r="E22" s="76">
        <v>535.755</v>
      </c>
      <c r="F22" s="41">
        <f t="shared" si="6"/>
        <v>15.246300512236767</v>
      </c>
      <c r="G22" s="41">
        <f t="shared" si="7"/>
        <v>76.231502561183831</v>
      </c>
      <c r="H22" s="58">
        <f t="shared" si="8"/>
        <v>2678.7749999999996</v>
      </c>
    </row>
    <row r="23" spans="1:8" x14ac:dyDescent="0.25">
      <c r="A23" s="80" t="s">
        <v>47</v>
      </c>
      <c r="B23" s="81" t="s">
        <v>51</v>
      </c>
      <c r="C23" s="8" t="s">
        <v>20</v>
      </c>
      <c r="D23" s="8">
        <v>2</v>
      </c>
      <c r="E23" s="76">
        <v>2681.1850000000004</v>
      </c>
      <c r="F23" s="41">
        <f t="shared" si="6"/>
        <v>76.300085372794541</v>
      </c>
      <c r="G23" s="41">
        <f t="shared" si="7"/>
        <v>152.60017074558908</v>
      </c>
      <c r="H23" s="58">
        <f t="shared" si="8"/>
        <v>5362.3700000000008</v>
      </c>
    </row>
    <row r="24" spans="1:8" x14ac:dyDescent="0.25">
      <c r="A24" s="80" t="s">
        <v>48</v>
      </c>
      <c r="B24" s="81" t="s">
        <v>52</v>
      </c>
      <c r="C24" s="8" t="s">
        <v>20</v>
      </c>
      <c r="D24" s="8">
        <v>2</v>
      </c>
      <c r="E24" s="76">
        <v>672.82</v>
      </c>
      <c r="F24" s="41">
        <f t="shared" si="6"/>
        <v>19.146841206602165</v>
      </c>
      <c r="G24" s="41">
        <f t="shared" si="7"/>
        <v>38.29368241320433</v>
      </c>
      <c r="H24" s="58">
        <f t="shared" si="8"/>
        <v>1345.64</v>
      </c>
    </row>
    <row r="25" spans="1:8" x14ac:dyDescent="0.25">
      <c r="A25" s="12" t="s">
        <v>55</v>
      </c>
      <c r="B25" s="16" t="s">
        <v>772</v>
      </c>
      <c r="C25" s="17" t="s">
        <v>12</v>
      </c>
      <c r="D25" s="17" t="s">
        <v>13</v>
      </c>
      <c r="E25" s="18" t="s">
        <v>14</v>
      </c>
      <c r="F25" s="35" t="s">
        <v>15</v>
      </c>
      <c r="G25" s="35" t="s">
        <v>16</v>
      </c>
      <c r="H25" s="26" t="s">
        <v>17</v>
      </c>
    </row>
    <row r="26" spans="1:8" x14ac:dyDescent="0.25">
      <c r="A26" s="1" t="s">
        <v>56</v>
      </c>
      <c r="B26" s="14" t="s">
        <v>773</v>
      </c>
      <c r="C26" s="8" t="s">
        <v>20</v>
      </c>
      <c r="D26" s="8">
        <v>10</v>
      </c>
      <c r="E26" s="42">
        <v>9968.4049999999988</v>
      </c>
      <c r="F26" s="41">
        <f t="shared" ref="F26:F29" si="9">E26/$I$2</f>
        <v>283.67686397268068</v>
      </c>
      <c r="G26" s="41">
        <f t="shared" ref="G26:G29" si="10">D26*F26</f>
        <v>2836.7686397268067</v>
      </c>
      <c r="H26" s="58">
        <f t="shared" ref="H26:H29" si="11">D26*F26*$H$2</f>
        <v>99684.049999999988</v>
      </c>
    </row>
    <row r="27" spans="1:8" x14ac:dyDescent="0.25">
      <c r="A27" s="1" t="s">
        <v>57</v>
      </c>
      <c r="B27" s="14" t="s">
        <v>774</v>
      </c>
      <c r="C27" s="8" t="s">
        <v>20</v>
      </c>
      <c r="D27" s="8">
        <v>5</v>
      </c>
      <c r="E27" s="42">
        <v>17452.32</v>
      </c>
      <c r="F27" s="41">
        <f t="shared" si="9"/>
        <v>496.65110984632895</v>
      </c>
      <c r="G27" s="41">
        <f t="shared" si="10"/>
        <v>2483.2555492316446</v>
      </c>
      <c r="H27" s="58">
        <f t="shared" si="11"/>
        <v>87261.599999999991</v>
      </c>
    </row>
    <row r="28" spans="1:8" x14ac:dyDescent="0.25">
      <c r="A28" s="1" t="s">
        <v>58</v>
      </c>
      <c r="B28" s="14" t="s">
        <v>775</v>
      </c>
      <c r="C28" s="8" t="s">
        <v>20</v>
      </c>
      <c r="D28" s="8">
        <v>2</v>
      </c>
      <c r="E28" s="42">
        <v>20781.150000000001</v>
      </c>
      <c r="F28" s="41">
        <f t="shared" si="9"/>
        <v>591.38161639157659</v>
      </c>
      <c r="G28" s="41">
        <f t="shared" si="10"/>
        <v>1182.7632327831532</v>
      </c>
      <c r="H28" s="58">
        <f t="shared" si="11"/>
        <v>41562.300000000003</v>
      </c>
    </row>
    <row r="29" spans="1:8" x14ac:dyDescent="0.25">
      <c r="A29" s="1" t="s">
        <v>758</v>
      </c>
      <c r="B29" s="14" t="s">
        <v>776</v>
      </c>
      <c r="C29" s="8" t="s">
        <v>20</v>
      </c>
      <c r="D29" s="8">
        <v>2</v>
      </c>
      <c r="E29" s="42">
        <v>25564.465</v>
      </c>
      <c r="F29" s="41">
        <f t="shared" si="9"/>
        <v>727.50327262379051</v>
      </c>
      <c r="G29" s="41">
        <f t="shared" si="10"/>
        <v>1455.006545247581</v>
      </c>
      <c r="H29" s="58">
        <f t="shared" si="11"/>
        <v>51128.93</v>
      </c>
    </row>
    <row r="30" spans="1:8" x14ac:dyDescent="0.25">
      <c r="A30" s="12" t="s">
        <v>59</v>
      </c>
      <c r="B30" s="16" t="s">
        <v>60</v>
      </c>
      <c r="C30" s="17" t="s">
        <v>12</v>
      </c>
      <c r="D30" s="17" t="s">
        <v>13</v>
      </c>
      <c r="E30" s="18" t="s">
        <v>14</v>
      </c>
      <c r="F30" s="35" t="s">
        <v>15</v>
      </c>
      <c r="G30" s="35" t="s">
        <v>16</v>
      </c>
      <c r="H30" s="26" t="s">
        <v>17</v>
      </c>
    </row>
    <row r="31" spans="1:8" x14ac:dyDescent="0.25">
      <c r="A31" s="1" t="s">
        <v>56</v>
      </c>
      <c r="B31" s="14" t="s">
        <v>61</v>
      </c>
      <c r="C31" s="8" t="s">
        <v>62</v>
      </c>
      <c r="D31" s="8">
        <v>1</v>
      </c>
      <c r="E31" s="42">
        <v>480.995</v>
      </c>
      <c r="F31" s="41">
        <f t="shared" ref="F31:F33" si="12">E31/$I$2</f>
        <v>13.687962435970404</v>
      </c>
      <c r="G31" s="41">
        <f t="shared" ref="G31:G33" si="13">D31*F31</f>
        <v>13.687962435970404</v>
      </c>
      <c r="H31" s="58">
        <f t="shared" ref="H31:H33" si="14">D31*F31*$H$2</f>
        <v>480.995</v>
      </c>
    </row>
    <row r="32" spans="1:8" x14ac:dyDescent="0.25">
      <c r="A32" s="1" t="s">
        <v>57</v>
      </c>
      <c r="B32" s="14" t="s">
        <v>63</v>
      </c>
      <c r="C32" s="8" t="s">
        <v>62</v>
      </c>
      <c r="D32" s="8">
        <v>1</v>
      </c>
      <c r="E32" s="42">
        <v>1340.33</v>
      </c>
      <c r="F32" s="41">
        <f t="shared" si="12"/>
        <v>38.142572566875351</v>
      </c>
      <c r="G32" s="41">
        <f t="shared" si="13"/>
        <v>38.142572566875351</v>
      </c>
      <c r="H32" s="58">
        <f t="shared" si="14"/>
        <v>1340.33</v>
      </c>
    </row>
    <row r="33" spans="1:10" x14ac:dyDescent="0.25">
      <c r="A33" s="1" t="s">
        <v>58</v>
      </c>
      <c r="B33" s="14" t="s">
        <v>64</v>
      </c>
      <c r="C33" s="8" t="s">
        <v>62</v>
      </c>
      <c r="D33" s="8">
        <v>1</v>
      </c>
      <c r="E33" s="42">
        <v>726.92</v>
      </c>
      <c r="F33" s="41">
        <f t="shared" si="12"/>
        <v>20.686397268070575</v>
      </c>
      <c r="G33" s="41">
        <f t="shared" si="13"/>
        <v>20.686397268070575</v>
      </c>
      <c r="H33" s="58">
        <f t="shared" si="14"/>
        <v>726.92000000000007</v>
      </c>
    </row>
    <row r="34" spans="1:10" x14ac:dyDescent="0.25">
      <c r="A34" s="20">
        <v>3</v>
      </c>
      <c r="B34" s="23" t="s">
        <v>65</v>
      </c>
      <c r="C34" s="21" t="s">
        <v>12</v>
      </c>
      <c r="D34" s="21" t="s">
        <v>13</v>
      </c>
      <c r="E34" s="22" t="s">
        <v>14</v>
      </c>
      <c r="F34" s="34" t="s">
        <v>15</v>
      </c>
      <c r="G34" s="34" t="s">
        <v>16</v>
      </c>
      <c r="H34" s="24" t="s">
        <v>17</v>
      </c>
    </row>
    <row r="35" spans="1:10" s="40" customFormat="1" x14ac:dyDescent="0.25">
      <c r="A35" s="6" t="s">
        <v>66</v>
      </c>
      <c r="B35" s="59" t="s">
        <v>67</v>
      </c>
      <c r="C35" s="5" t="s">
        <v>43</v>
      </c>
      <c r="D35" s="5">
        <v>1</v>
      </c>
      <c r="E35" s="55">
        <v>165.93321529745043</v>
      </c>
      <c r="F35" s="36">
        <f t="shared" ref="F35:F41" si="15">E35/$I$2</f>
        <v>4.7220607654368365</v>
      </c>
      <c r="G35" s="41">
        <f t="shared" ref="G35:G41" si="16">D35*F35</f>
        <v>4.7220607654368365</v>
      </c>
      <c r="H35" s="58">
        <f t="shared" ref="H35:H41" si="17">D35*F35*$H$2</f>
        <v>165.93321529745043</v>
      </c>
      <c r="I35"/>
      <c r="J35"/>
    </row>
    <row r="36" spans="1:10" s="40" customFormat="1" x14ac:dyDescent="0.25">
      <c r="A36" s="6" t="s">
        <v>68</v>
      </c>
      <c r="B36" s="59" t="s">
        <v>69</v>
      </c>
      <c r="C36" s="5" t="s">
        <v>43</v>
      </c>
      <c r="D36" s="5">
        <v>1</v>
      </c>
      <c r="E36" s="55">
        <v>293.14</v>
      </c>
      <c r="F36" s="36">
        <f t="shared" si="15"/>
        <v>8.3420603301081382</v>
      </c>
      <c r="G36" s="41">
        <f t="shared" si="16"/>
        <v>8.3420603301081382</v>
      </c>
      <c r="H36" s="58">
        <f t="shared" si="17"/>
        <v>293.14</v>
      </c>
      <c r="I36"/>
      <c r="J36"/>
    </row>
    <row r="37" spans="1:10" s="46" customFormat="1" ht="24" customHeight="1" x14ac:dyDescent="0.25">
      <c r="A37" s="6" t="s">
        <v>70</v>
      </c>
      <c r="B37" s="59" t="s">
        <v>71</v>
      </c>
      <c r="C37" s="5" t="s">
        <v>43</v>
      </c>
      <c r="D37" s="5">
        <v>20</v>
      </c>
      <c r="E37" s="19">
        <v>145.70499999999998</v>
      </c>
      <c r="F37" s="36">
        <f t="shared" si="15"/>
        <v>4.1464143426294813</v>
      </c>
      <c r="G37" s="41">
        <f t="shared" si="16"/>
        <v>82.928286852589622</v>
      </c>
      <c r="H37" s="58">
        <f t="shared" si="17"/>
        <v>2914.0999999999995</v>
      </c>
      <c r="I37" s="47"/>
      <c r="J37" s="47"/>
    </row>
    <row r="38" spans="1:10" s="46" customFormat="1" x14ac:dyDescent="0.25">
      <c r="A38" s="6" t="s">
        <v>72</v>
      </c>
      <c r="B38" s="59" t="s">
        <v>73</v>
      </c>
      <c r="C38" s="5" t="s">
        <v>43</v>
      </c>
      <c r="D38" s="5">
        <v>10</v>
      </c>
      <c r="E38" s="19">
        <v>198.23</v>
      </c>
      <c r="F38" s="36">
        <f t="shared" si="15"/>
        <v>5.6411496869664193</v>
      </c>
      <c r="G38" s="41">
        <f t="shared" si="16"/>
        <v>56.411496869664191</v>
      </c>
      <c r="H38" s="58">
        <f t="shared" si="17"/>
        <v>1982.2999999999997</v>
      </c>
      <c r="I38" s="47"/>
      <c r="J38" s="47"/>
    </row>
    <row r="39" spans="1:10" s="46" customFormat="1" x14ac:dyDescent="0.25">
      <c r="A39" s="6" t="s">
        <v>74</v>
      </c>
      <c r="B39" s="59" t="s">
        <v>75</v>
      </c>
      <c r="C39" s="5" t="s">
        <v>43</v>
      </c>
      <c r="D39" s="5">
        <v>10</v>
      </c>
      <c r="E39" s="19">
        <v>332.95</v>
      </c>
      <c r="F39" s="36">
        <f t="shared" si="15"/>
        <v>9.4749573136027312</v>
      </c>
      <c r="G39" s="41">
        <f t="shared" si="16"/>
        <v>94.749573136027308</v>
      </c>
      <c r="H39" s="58">
        <f t="shared" si="17"/>
        <v>3329.4999999999995</v>
      </c>
      <c r="I39" s="47"/>
      <c r="J39" s="47"/>
    </row>
    <row r="40" spans="1:10" s="46" customFormat="1" x14ac:dyDescent="0.25">
      <c r="A40" s="6" t="s">
        <v>76</v>
      </c>
      <c r="B40" s="59" t="s">
        <v>77</v>
      </c>
      <c r="C40" s="5" t="s">
        <v>43</v>
      </c>
      <c r="D40" s="5">
        <v>1</v>
      </c>
      <c r="E40" s="19">
        <v>538.22</v>
      </c>
      <c r="F40" s="36">
        <f t="shared" si="15"/>
        <v>15.316448491747297</v>
      </c>
      <c r="G40" s="41">
        <f t="shared" si="16"/>
        <v>15.316448491747297</v>
      </c>
      <c r="H40" s="58">
        <f t="shared" si="17"/>
        <v>538.22</v>
      </c>
      <c r="I40" s="47"/>
      <c r="J40" s="47"/>
    </row>
    <row r="41" spans="1:10" s="46" customFormat="1" x14ac:dyDescent="0.25">
      <c r="A41" s="6" t="s">
        <v>78</v>
      </c>
      <c r="B41" s="59" t="s">
        <v>79</v>
      </c>
      <c r="C41" s="5" t="s">
        <v>43</v>
      </c>
      <c r="D41" s="5">
        <v>1</v>
      </c>
      <c r="E41" s="19">
        <v>614.74</v>
      </c>
      <c r="F41" s="36">
        <f t="shared" si="15"/>
        <v>17.49402390438247</v>
      </c>
      <c r="G41" s="41">
        <f t="shared" si="16"/>
        <v>17.49402390438247</v>
      </c>
      <c r="H41" s="58">
        <f t="shared" si="17"/>
        <v>614.74</v>
      </c>
      <c r="I41" s="47"/>
      <c r="J41" s="47"/>
    </row>
    <row r="42" spans="1:10" s="83" customFormat="1" x14ac:dyDescent="0.25">
      <c r="A42" s="20">
        <v>4</v>
      </c>
      <c r="B42" s="23" t="s">
        <v>757</v>
      </c>
      <c r="C42" s="21" t="s">
        <v>12</v>
      </c>
      <c r="D42" s="21" t="s">
        <v>13</v>
      </c>
      <c r="E42" s="22" t="s">
        <v>14</v>
      </c>
      <c r="F42" s="34" t="s">
        <v>15</v>
      </c>
      <c r="G42" s="34" t="s">
        <v>16</v>
      </c>
      <c r="H42" s="24" t="s">
        <v>17</v>
      </c>
      <c r="I42"/>
      <c r="J42"/>
    </row>
    <row r="43" spans="1:10" s="40" customFormat="1" x14ac:dyDescent="0.25">
      <c r="A43" s="12" t="s">
        <v>80</v>
      </c>
      <c r="B43" s="37" t="s">
        <v>81</v>
      </c>
      <c r="C43" s="17" t="s">
        <v>12</v>
      </c>
      <c r="D43" s="17" t="s">
        <v>13</v>
      </c>
      <c r="E43" s="18" t="s">
        <v>14</v>
      </c>
      <c r="F43" s="35" t="s">
        <v>15</v>
      </c>
      <c r="G43" s="35" t="s">
        <v>16</v>
      </c>
      <c r="H43" s="26" t="s">
        <v>17</v>
      </c>
    </row>
    <row r="44" spans="1:10" s="40" customFormat="1" x14ac:dyDescent="0.25">
      <c r="A44" s="1" t="s">
        <v>82</v>
      </c>
      <c r="B44" s="77" t="s">
        <v>83</v>
      </c>
      <c r="C44" s="8" t="s">
        <v>20</v>
      </c>
      <c r="D44" s="8">
        <v>1</v>
      </c>
      <c r="E44" s="15">
        <v>396.65189801699717</v>
      </c>
      <c r="F44" s="41">
        <f t="shared" ref="F44:F47" si="18">E44/$I$2</f>
        <v>11.287760330591837</v>
      </c>
      <c r="G44" s="41">
        <f t="shared" ref="G44:G47" si="19">D44*F44</f>
        <v>11.287760330591837</v>
      </c>
      <c r="H44" s="58">
        <f t="shared" ref="H44:H47" si="20">D44*F44*$H$2</f>
        <v>396.65189801699717</v>
      </c>
    </row>
    <row r="45" spans="1:10" s="40" customFormat="1" x14ac:dyDescent="0.25">
      <c r="A45" s="1" t="s">
        <v>84</v>
      </c>
      <c r="B45" s="77" t="s">
        <v>85</v>
      </c>
      <c r="C45" s="8" t="s">
        <v>20</v>
      </c>
      <c r="D45" s="8">
        <v>1</v>
      </c>
      <c r="E45" s="15">
        <v>4940.5271954674217</v>
      </c>
      <c r="F45" s="41">
        <f t="shared" si="18"/>
        <v>140.59553771961927</v>
      </c>
      <c r="G45" s="41">
        <f t="shared" si="19"/>
        <v>140.59553771961927</v>
      </c>
      <c r="H45" s="58">
        <f t="shared" si="20"/>
        <v>4940.5271954674217</v>
      </c>
    </row>
    <row r="46" spans="1:10" s="40" customFormat="1" x14ac:dyDescent="0.25">
      <c r="A46" s="1" t="s">
        <v>86</v>
      </c>
      <c r="B46" s="77" t="s">
        <v>87</v>
      </c>
      <c r="C46" s="8" t="s">
        <v>20</v>
      </c>
      <c r="D46" s="8">
        <v>1</v>
      </c>
      <c r="E46" s="15">
        <v>5607.7154390934847</v>
      </c>
      <c r="F46" s="41">
        <f t="shared" si="18"/>
        <v>159.58211266629155</v>
      </c>
      <c r="G46" s="41">
        <f t="shared" si="19"/>
        <v>159.58211266629155</v>
      </c>
      <c r="H46" s="58">
        <f t="shared" si="20"/>
        <v>5607.7154390934847</v>
      </c>
    </row>
    <row r="47" spans="1:10" s="40" customFormat="1" x14ac:dyDescent="0.25">
      <c r="A47" s="1" t="s">
        <v>88</v>
      </c>
      <c r="B47" s="77" t="s">
        <v>89</v>
      </c>
      <c r="C47" s="8" t="s">
        <v>20</v>
      </c>
      <c r="D47" s="8">
        <v>1</v>
      </c>
      <c r="E47" s="15">
        <v>6995.8516572237968</v>
      </c>
      <c r="F47" s="41">
        <f t="shared" si="18"/>
        <v>199.08513537916326</v>
      </c>
      <c r="G47" s="41">
        <f t="shared" si="19"/>
        <v>199.08513537916326</v>
      </c>
      <c r="H47" s="58">
        <f t="shared" si="20"/>
        <v>6995.8516572237968</v>
      </c>
    </row>
    <row r="48" spans="1:10" s="40" customFormat="1" x14ac:dyDescent="0.25">
      <c r="A48" s="12" t="s">
        <v>90</v>
      </c>
      <c r="B48" s="37" t="s">
        <v>91</v>
      </c>
      <c r="C48" s="17" t="s">
        <v>12</v>
      </c>
      <c r="D48" s="17" t="s">
        <v>13</v>
      </c>
      <c r="E48" s="18" t="s">
        <v>14</v>
      </c>
      <c r="F48" s="35" t="s">
        <v>15</v>
      </c>
      <c r="G48" s="35" t="s">
        <v>16</v>
      </c>
      <c r="H48" s="26" t="s">
        <v>17</v>
      </c>
    </row>
    <row r="49" spans="1:9" s="40" customFormat="1" x14ac:dyDescent="0.25">
      <c r="A49" s="1" t="s">
        <v>92</v>
      </c>
      <c r="B49" s="77" t="s">
        <v>93</v>
      </c>
      <c r="C49" s="8" t="s">
        <v>20</v>
      </c>
      <c r="D49" s="8">
        <v>15</v>
      </c>
      <c r="E49" s="15">
        <v>501.77436260623233</v>
      </c>
      <c r="F49" s="41">
        <f t="shared" ref="F49:F54" si="21">E49/$I$2</f>
        <v>14.279293187428353</v>
      </c>
      <c r="G49" s="41">
        <f t="shared" ref="G49:G54" si="22">D49*F49</f>
        <v>214.18939781142529</v>
      </c>
      <c r="H49" s="58">
        <f t="shared" ref="H49:H54" si="23">D49*F49*$H$2</f>
        <v>7526.6154390934853</v>
      </c>
    </row>
    <row r="50" spans="1:9" s="40" customFormat="1" x14ac:dyDescent="0.25">
      <c r="A50" s="1" t="s">
        <v>94</v>
      </c>
      <c r="B50" s="77" t="s">
        <v>95</v>
      </c>
      <c r="C50" s="8" t="s">
        <v>20</v>
      </c>
      <c r="D50" s="8">
        <v>5</v>
      </c>
      <c r="E50" s="15">
        <v>2334.7950000000001</v>
      </c>
      <c r="F50" s="41">
        <f t="shared" si="21"/>
        <v>66.4426579396699</v>
      </c>
      <c r="G50" s="41">
        <f t="shared" si="22"/>
        <v>332.21328969834951</v>
      </c>
      <c r="H50" s="58">
        <f t="shared" si="23"/>
        <v>11673.975000000002</v>
      </c>
    </row>
    <row r="51" spans="1:9" s="40" customFormat="1" x14ac:dyDescent="0.25">
      <c r="A51" s="1" t="s">
        <v>96</v>
      </c>
      <c r="B51" s="77" t="s">
        <v>97</v>
      </c>
      <c r="C51" s="8" t="s">
        <v>20</v>
      </c>
      <c r="D51" s="8">
        <v>5</v>
      </c>
      <c r="E51" s="15">
        <v>2315.5</v>
      </c>
      <c r="F51" s="41">
        <f t="shared" si="21"/>
        <v>65.893568582811611</v>
      </c>
      <c r="G51" s="41">
        <f t="shared" si="22"/>
        <v>329.46784291405805</v>
      </c>
      <c r="H51" s="58">
        <f t="shared" si="23"/>
        <v>11577.5</v>
      </c>
    </row>
    <row r="52" spans="1:9" s="40" customFormat="1" x14ac:dyDescent="0.25">
      <c r="A52" s="1" t="s">
        <v>98</v>
      </c>
      <c r="B52" s="77" t="s">
        <v>99</v>
      </c>
      <c r="C52" s="8" t="s">
        <v>20</v>
      </c>
      <c r="D52" s="8">
        <v>2</v>
      </c>
      <c r="E52" s="15">
        <v>3699.4450000000002</v>
      </c>
      <c r="F52" s="41">
        <f t="shared" si="21"/>
        <v>105.27731929425157</v>
      </c>
      <c r="G52" s="41">
        <f t="shared" si="22"/>
        <v>210.55463858850314</v>
      </c>
      <c r="H52" s="58">
        <f t="shared" si="23"/>
        <v>7398.89</v>
      </c>
    </row>
    <row r="53" spans="1:9" s="40" customFormat="1" x14ac:dyDescent="0.25">
      <c r="A53" s="1" t="s">
        <v>100</v>
      </c>
      <c r="B53" s="77" t="s">
        <v>101</v>
      </c>
      <c r="C53" s="8" t="s">
        <v>20</v>
      </c>
      <c r="D53" s="8">
        <v>1</v>
      </c>
      <c r="E53" s="15">
        <v>6832.3050000000003</v>
      </c>
      <c r="F53" s="41">
        <f t="shared" si="21"/>
        <v>194.43099032441663</v>
      </c>
      <c r="G53" s="41">
        <f t="shared" si="22"/>
        <v>194.43099032441663</v>
      </c>
      <c r="H53" s="58">
        <f t="shared" si="23"/>
        <v>6832.3050000000003</v>
      </c>
    </row>
    <row r="54" spans="1:9" s="40" customFormat="1" x14ac:dyDescent="0.25">
      <c r="A54" s="1" t="s">
        <v>102</v>
      </c>
      <c r="B54" s="77" t="s">
        <v>103</v>
      </c>
      <c r="C54" s="8" t="s">
        <v>20</v>
      </c>
      <c r="D54" s="8">
        <v>1</v>
      </c>
      <c r="E54" s="15">
        <v>8776.7950000000001</v>
      </c>
      <c r="F54" s="41">
        <f t="shared" si="21"/>
        <v>249.76650540694365</v>
      </c>
      <c r="G54" s="41">
        <f t="shared" si="22"/>
        <v>249.76650540694365</v>
      </c>
      <c r="H54" s="58">
        <f t="shared" si="23"/>
        <v>8776.7950000000001</v>
      </c>
    </row>
    <row r="55" spans="1:9" s="40" customFormat="1" x14ac:dyDescent="0.25">
      <c r="A55" s="20">
        <v>5</v>
      </c>
      <c r="B55" s="23" t="s">
        <v>104</v>
      </c>
      <c r="C55" s="21" t="s">
        <v>12</v>
      </c>
      <c r="D55" s="21" t="s">
        <v>13</v>
      </c>
      <c r="E55" s="22" t="s">
        <v>14</v>
      </c>
      <c r="F55" s="34" t="s">
        <v>15</v>
      </c>
      <c r="G55" s="34" t="s">
        <v>16</v>
      </c>
      <c r="H55" s="24" t="s">
        <v>17</v>
      </c>
    </row>
    <row r="56" spans="1:9" s="40" customFormat="1" ht="36" x14ac:dyDescent="0.25">
      <c r="A56" s="6" t="s">
        <v>105</v>
      </c>
      <c r="B56" s="78" t="s">
        <v>106</v>
      </c>
      <c r="C56" s="5" t="s">
        <v>20</v>
      </c>
      <c r="D56" s="5">
        <v>5</v>
      </c>
      <c r="E56" s="19">
        <v>1636.38</v>
      </c>
      <c r="F56" s="36">
        <f t="shared" ref="F56:F57" si="24">E56/$I$2</f>
        <v>46.567444507683554</v>
      </c>
      <c r="G56" s="41">
        <f t="shared" ref="G56:G57" si="25">D56*F56</f>
        <v>232.83722253841776</v>
      </c>
      <c r="H56" s="58">
        <f t="shared" ref="H56:H57" si="26">D56*F56*$H$2</f>
        <v>8181.9000000000005</v>
      </c>
    </row>
    <row r="57" spans="1:9" s="46" customFormat="1" x14ac:dyDescent="0.25">
      <c r="A57" s="6" t="s">
        <v>107</v>
      </c>
      <c r="B57" s="78" t="s">
        <v>108</v>
      </c>
      <c r="C57" s="5" t="s">
        <v>53</v>
      </c>
      <c r="D57" s="5">
        <v>330</v>
      </c>
      <c r="E57" s="19">
        <v>1756.76</v>
      </c>
      <c r="F57" s="36">
        <f t="shared" si="24"/>
        <v>49.993170176437104</v>
      </c>
      <c r="G57" s="41">
        <f t="shared" si="25"/>
        <v>16497.746158224243</v>
      </c>
      <c r="H57" s="58">
        <f t="shared" si="26"/>
        <v>579730.79999999993</v>
      </c>
      <c r="I57" s="84">
        <f>E57/50</f>
        <v>35.135199999999998</v>
      </c>
    </row>
    <row r="58" spans="1:9" s="40" customFormat="1" x14ac:dyDescent="0.25">
      <c r="A58" s="20">
        <v>6</v>
      </c>
      <c r="B58" s="23" t="s">
        <v>109</v>
      </c>
      <c r="C58" s="21" t="s">
        <v>12</v>
      </c>
      <c r="D58" s="21" t="s">
        <v>13</v>
      </c>
      <c r="E58" s="22" t="s">
        <v>14</v>
      </c>
      <c r="F58" s="34" t="s">
        <v>15</v>
      </c>
      <c r="G58" s="34" t="s">
        <v>16</v>
      </c>
      <c r="H58" s="24" t="s">
        <v>17</v>
      </c>
    </row>
    <row r="59" spans="1:9" s="40" customFormat="1" x14ac:dyDescent="0.25">
      <c r="A59" s="6" t="s">
        <v>110</v>
      </c>
      <c r="B59" s="54" t="s">
        <v>111</v>
      </c>
      <c r="C59" s="5" t="s">
        <v>54</v>
      </c>
      <c r="D59" s="5">
        <v>1</v>
      </c>
      <c r="E59" s="55">
        <v>5235.9750000000004</v>
      </c>
      <c r="F59" s="36">
        <f t="shared" ref="F59:F70" si="27">E59/$I$2</f>
        <v>149.00327262379056</v>
      </c>
      <c r="G59" s="41">
        <f t="shared" ref="G59:G70" si="28">D59*F59</f>
        <v>149.00327262379056</v>
      </c>
      <c r="H59" s="58">
        <f t="shared" ref="H59:H70" si="29">D59*F59*$H$2</f>
        <v>5235.9750000000004</v>
      </c>
    </row>
    <row r="60" spans="1:9" s="40" customFormat="1" ht="24" customHeight="1" x14ac:dyDescent="0.25">
      <c r="A60" s="6" t="s">
        <v>112</v>
      </c>
      <c r="B60" s="54" t="s">
        <v>113</v>
      </c>
      <c r="C60" s="5" t="s">
        <v>54</v>
      </c>
      <c r="D60" s="5">
        <v>1</v>
      </c>
      <c r="E60" s="55">
        <v>2000</v>
      </c>
      <c r="F60" s="36">
        <f t="shared" si="27"/>
        <v>56.915196357427433</v>
      </c>
      <c r="G60" s="41">
        <f t="shared" si="28"/>
        <v>56.915196357427433</v>
      </c>
      <c r="H60" s="58">
        <f t="shared" si="29"/>
        <v>2000</v>
      </c>
    </row>
    <row r="61" spans="1:9" s="40" customFormat="1" ht="24" customHeight="1" x14ac:dyDescent="0.25">
      <c r="A61" s="6" t="s">
        <v>114</v>
      </c>
      <c r="B61" s="56" t="s">
        <v>115</v>
      </c>
      <c r="C61" s="5" t="s">
        <v>54</v>
      </c>
      <c r="D61" s="5">
        <v>1</v>
      </c>
      <c r="E61" s="55">
        <v>4433.63</v>
      </c>
      <c r="F61" s="36">
        <f t="shared" si="27"/>
        <v>126.1704610130905</v>
      </c>
      <c r="G61" s="41">
        <f t="shared" si="28"/>
        <v>126.1704610130905</v>
      </c>
      <c r="H61" s="58">
        <f t="shared" si="29"/>
        <v>4433.63</v>
      </c>
    </row>
    <row r="62" spans="1:9" s="40" customFormat="1" ht="24" x14ac:dyDescent="0.25">
      <c r="A62" s="6" t="s">
        <v>116</v>
      </c>
      <c r="B62" s="57" t="s">
        <v>117</v>
      </c>
      <c r="C62" s="5" t="s">
        <v>54</v>
      </c>
      <c r="D62" s="5">
        <v>20</v>
      </c>
      <c r="E62" s="55">
        <v>542.69000000000005</v>
      </c>
      <c r="F62" s="36">
        <f t="shared" si="27"/>
        <v>15.443653955606148</v>
      </c>
      <c r="G62" s="41">
        <f t="shared" si="28"/>
        <v>308.87307911212298</v>
      </c>
      <c r="H62" s="58">
        <f t="shared" si="29"/>
        <v>10853.800000000001</v>
      </c>
    </row>
    <row r="63" spans="1:9" s="40" customFormat="1" ht="24" x14ac:dyDescent="0.25">
      <c r="A63" s="6" t="s">
        <v>118</v>
      </c>
      <c r="B63" s="57" t="s">
        <v>119</v>
      </c>
      <c r="C63" s="5" t="s">
        <v>54</v>
      </c>
      <c r="D63" s="5">
        <v>5</v>
      </c>
      <c r="E63" s="55">
        <v>1529.9</v>
      </c>
      <c r="F63" s="36">
        <f t="shared" si="27"/>
        <v>43.537279453614119</v>
      </c>
      <c r="G63" s="41">
        <f t="shared" si="28"/>
        <v>217.68639726807061</v>
      </c>
      <c r="H63" s="58">
        <f t="shared" si="29"/>
        <v>7649.5000000000009</v>
      </c>
    </row>
    <row r="64" spans="1:9" s="40" customFormat="1" ht="24" x14ac:dyDescent="0.25">
      <c r="A64" s="6" t="s">
        <v>120</v>
      </c>
      <c r="B64" s="57" t="s">
        <v>121</v>
      </c>
      <c r="C64" s="5" t="s">
        <v>54</v>
      </c>
      <c r="D64" s="5">
        <v>1</v>
      </c>
      <c r="E64" s="55">
        <v>789.11</v>
      </c>
      <c r="F64" s="36">
        <f t="shared" si="27"/>
        <v>22.45617529880478</v>
      </c>
      <c r="G64" s="41">
        <f t="shared" si="28"/>
        <v>22.45617529880478</v>
      </c>
      <c r="H64" s="58">
        <f t="shared" si="29"/>
        <v>789.11</v>
      </c>
    </row>
    <row r="65" spans="1:8" s="40" customFormat="1" ht="24" x14ac:dyDescent="0.25">
      <c r="A65" s="6" t="s">
        <v>122</v>
      </c>
      <c r="B65" s="57" t="s">
        <v>123</v>
      </c>
      <c r="C65" s="5" t="s">
        <v>54</v>
      </c>
      <c r="D65" s="5">
        <v>1</v>
      </c>
      <c r="E65" s="55">
        <v>903.78</v>
      </c>
      <c r="F65" s="36">
        <f t="shared" si="27"/>
        <v>25.71940808195788</v>
      </c>
      <c r="G65" s="41">
        <f t="shared" si="28"/>
        <v>25.71940808195788</v>
      </c>
      <c r="H65" s="58">
        <f t="shared" si="29"/>
        <v>903.78</v>
      </c>
    </row>
    <row r="66" spans="1:8" ht="24" x14ac:dyDescent="0.25">
      <c r="A66" s="6" t="s">
        <v>124</v>
      </c>
      <c r="B66" s="57" t="s">
        <v>125</v>
      </c>
      <c r="C66" s="5" t="s">
        <v>54</v>
      </c>
      <c r="D66" s="5">
        <v>1</v>
      </c>
      <c r="E66" s="55">
        <v>914.73</v>
      </c>
      <c r="F66" s="36">
        <f t="shared" si="27"/>
        <v>26.031018782014797</v>
      </c>
      <c r="G66" s="41">
        <f t="shared" si="28"/>
        <v>26.031018782014797</v>
      </c>
      <c r="H66" s="58">
        <f t="shared" si="29"/>
        <v>914.73</v>
      </c>
    </row>
    <row r="67" spans="1:8" ht="24" x14ac:dyDescent="0.25">
      <c r="A67" s="6" t="s">
        <v>126</v>
      </c>
      <c r="B67" s="57" t="s">
        <v>127</v>
      </c>
      <c r="C67" s="5" t="s">
        <v>54</v>
      </c>
      <c r="D67" s="5">
        <v>1</v>
      </c>
      <c r="E67" s="55">
        <v>1572.96</v>
      </c>
      <c r="F67" s="36">
        <f t="shared" si="27"/>
        <v>44.762663631189525</v>
      </c>
      <c r="G67" s="41">
        <f t="shared" si="28"/>
        <v>44.762663631189525</v>
      </c>
      <c r="H67" s="58">
        <f t="shared" si="29"/>
        <v>1572.96</v>
      </c>
    </row>
    <row r="68" spans="1:8" ht="24" x14ac:dyDescent="0.25">
      <c r="A68" s="6" t="s">
        <v>128</v>
      </c>
      <c r="B68" s="57" t="s">
        <v>129</v>
      </c>
      <c r="C68" s="5" t="s">
        <v>54</v>
      </c>
      <c r="D68" s="5">
        <v>1</v>
      </c>
      <c r="E68" s="55">
        <v>1680.59</v>
      </c>
      <c r="F68" s="36">
        <f t="shared" si="27"/>
        <v>47.825554923164482</v>
      </c>
      <c r="G68" s="41">
        <f t="shared" si="28"/>
        <v>47.825554923164482</v>
      </c>
      <c r="H68" s="58">
        <f t="shared" si="29"/>
        <v>1680.59</v>
      </c>
    </row>
    <row r="69" spans="1:8" ht="24" x14ac:dyDescent="0.25">
      <c r="A69" s="6" t="s">
        <v>130</v>
      </c>
      <c r="B69" s="57" t="s">
        <v>131</v>
      </c>
      <c r="C69" s="5" t="s">
        <v>54</v>
      </c>
      <c r="D69" s="5">
        <v>1</v>
      </c>
      <c r="E69" s="55">
        <v>4661.3</v>
      </c>
      <c r="F69" s="36">
        <f t="shared" si="27"/>
        <v>132.64940239043824</v>
      </c>
      <c r="G69" s="41">
        <f t="shared" si="28"/>
        <v>132.64940239043824</v>
      </c>
      <c r="H69" s="58">
        <f t="shared" si="29"/>
        <v>4661.3</v>
      </c>
    </row>
    <row r="70" spans="1:8" ht="24" x14ac:dyDescent="0.25">
      <c r="A70" s="6" t="s">
        <v>132</v>
      </c>
      <c r="B70" s="57" t="s">
        <v>133</v>
      </c>
      <c r="C70" s="5" t="s">
        <v>54</v>
      </c>
      <c r="D70" s="5">
        <v>1</v>
      </c>
      <c r="E70" s="55">
        <v>8402.94</v>
      </c>
      <c r="F70" s="36">
        <f t="shared" si="27"/>
        <v>239.12749003984064</v>
      </c>
      <c r="G70" s="41">
        <f t="shared" si="28"/>
        <v>239.12749003984064</v>
      </c>
      <c r="H70" s="58">
        <f t="shared" si="29"/>
        <v>8402.94</v>
      </c>
    </row>
    <row r="71" spans="1:8" x14ac:dyDescent="0.25">
      <c r="A71" s="20">
        <v>7</v>
      </c>
      <c r="B71" s="23" t="s">
        <v>134</v>
      </c>
      <c r="C71" s="21" t="s">
        <v>12</v>
      </c>
      <c r="D71" s="21" t="s">
        <v>13</v>
      </c>
      <c r="E71" s="22" t="s">
        <v>14</v>
      </c>
      <c r="F71" s="34" t="s">
        <v>15</v>
      </c>
      <c r="G71" s="34" t="s">
        <v>16</v>
      </c>
      <c r="H71" s="24" t="s">
        <v>17</v>
      </c>
    </row>
    <row r="72" spans="1:8" ht="24" x14ac:dyDescent="0.25">
      <c r="A72" s="12" t="s">
        <v>135</v>
      </c>
      <c r="B72" s="16" t="s">
        <v>136</v>
      </c>
      <c r="C72" s="27" t="s">
        <v>12</v>
      </c>
      <c r="D72" s="27" t="s">
        <v>13</v>
      </c>
      <c r="E72" s="27" t="s">
        <v>14</v>
      </c>
      <c r="F72" s="35" t="s">
        <v>15</v>
      </c>
      <c r="G72" s="35" t="s">
        <v>16</v>
      </c>
      <c r="H72" s="45" t="s">
        <v>17</v>
      </c>
    </row>
    <row r="73" spans="1:8" x14ac:dyDescent="0.25">
      <c r="A73" s="1" t="s">
        <v>137</v>
      </c>
      <c r="B73" s="3" t="s">
        <v>138</v>
      </c>
      <c r="C73" s="8" t="s">
        <v>139</v>
      </c>
      <c r="D73" s="8">
        <v>20</v>
      </c>
      <c r="E73" s="39">
        <v>1396.1</v>
      </c>
      <c r="F73" s="41">
        <f t="shared" ref="F73:F74" si="30">E73/$I$2</f>
        <v>39.729652817302217</v>
      </c>
      <c r="G73" s="41">
        <f t="shared" ref="G73:G74" si="31">D73*F73</f>
        <v>794.59305634604436</v>
      </c>
      <c r="H73" s="58">
        <f t="shared" ref="H73:H74" si="32">D73*F73*$H$2</f>
        <v>27922</v>
      </c>
    </row>
    <row r="74" spans="1:8" x14ac:dyDescent="0.25">
      <c r="A74" s="1" t="s">
        <v>140</v>
      </c>
      <c r="B74" s="3" t="s">
        <v>141</v>
      </c>
      <c r="C74" s="8" t="s">
        <v>139</v>
      </c>
      <c r="D74" s="8">
        <v>1</v>
      </c>
      <c r="E74" s="39">
        <v>539.41999999999996</v>
      </c>
      <c r="F74" s="41">
        <f t="shared" si="30"/>
        <v>15.350597609561751</v>
      </c>
      <c r="G74" s="41">
        <f t="shared" si="31"/>
        <v>15.350597609561751</v>
      </c>
      <c r="H74" s="58">
        <f t="shared" si="32"/>
        <v>539.41999999999996</v>
      </c>
    </row>
    <row r="75" spans="1:8" ht="24" x14ac:dyDescent="0.25">
      <c r="A75" s="12" t="s">
        <v>142</v>
      </c>
      <c r="B75" s="16" t="s">
        <v>143</v>
      </c>
      <c r="C75" s="27" t="s">
        <v>12</v>
      </c>
      <c r="D75" s="27" t="s">
        <v>13</v>
      </c>
      <c r="E75" s="27" t="s">
        <v>14</v>
      </c>
      <c r="F75" s="35" t="s">
        <v>15</v>
      </c>
      <c r="G75" s="35" t="s">
        <v>16</v>
      </c>
      <c r="H75" s="45" t="s">
        <v>17</v>
      </c>
    </row>
    <row r="76" spans="1:8" x14ac:dyDescent="0.25">
      <c r="A76" s="1" t="s">
        <v>144</v>
      </c>
      <c r="B76" s="3" t="s">
        <v>138</v>
      </c>
      <c r="C76" s="8" t="s">
        <v>139</v>
      </c>
      <c r="D76" s="8">
        <v>5</v>
      </c>
      <c r="E76" s="39">
        <v>4222.0249999999996</v>
      </c>
      <c r="F76" s="41">
        <f t="shared" ref="F76:F77" si="33">E76/$I$2</f>
        <v>120.14869095048377</v>
      </c>
      <c r="G76" s="41">
        <f t="shared" ref="G76:G77" si="34">D76*F76</f>
        <v>600.74345475241887</v>
      </c>
      <c r="H76" s="58">
        <f t="shared" ref="H76:H77" si="35">D76*F76*$H$2</f>
        <v>21110.125</v>
      </c>
    </row>
    <row r="77" spans="1:8" x14ac:dyDescent="0.25">
      <c r="A77" s="1" t="s">
        <v>145</v>
      </c>
      <c r="B77" s="3" t="s">
        <v>141</v>
      </c>
      <c r="C77" s="8" t="s">
        <v>139</v>
      </c>
      <c r="D77" s="8">
        <v>1</v>
      </c>
      <c r="E77" s="39">
        <v>231.2</v>
      </c>
      <c r="F77" s="41">
        <f t="shared" si="33"/>
        <v>6.579396698918611</v>
      </c>
      <c r="G77" s="41">
        <f t="shared" si="34"/>
        <v>6.579396698918611</v>
      </c>
      <c r="H77" s="58">
        <f t="shared" si="35"/>
        <v>231.2</v>
      </c>
    </row>
    <row r="78" spans="1:8" x14ac:dyDescent="0.25">
      <c r="A78" s="12" t="s">
        <v>146</v>
      </c>
      <c r="B78" s="16" t="s">
        <v>147</v>
      </c>
      <c r="C78" s="27" t="s">
        <v>12</v>
      </c>
      <c r="D78" s="27" t="s">
        <v>13</v>
      </c>
      <c r="E78" s="27" t="s">
        <v>14</v>
      </c>
      <c r="F78" s="35" t="s">
        <v>15</v>
      </c>
      <c r="G78" s="35" t="s">
        <v>16</v>
      </c>
      <c r="H78" s="45" t="s">
        <v>17</v>
      </c>
    </row>
    <row r="79" spans="1:8" x14ac:dyDescent="0.25">
      <c r="A79" s="1" t="s">
        <v>148</v>
      </c>
      <c r="B79" s="7" t="s">
        <v>149</v>
      </c>
      <c r="C79" s="8" t="s">
        <v>139</v>
      </c>
      <c r="D79" s="8">
        <v>10</v>
      </c>
      <c r="E79" s="15">
        <v>420.14699999999999</v>
      </c>
      <c r="F79" s="41">
        <f t="shared" ref="F79:F83" si="36">E79/$I$2</f>
        <v>11.956374501992032</v>
      </c>
      <c r="G79" s="41">
        <f t="shared" ref="G79:G83" si="37">D79*F79</f>
        <v>119.56374501992032</v>
      </c>
      <c r="H79" s="58">
        <f t="shared" ref="H79:H83" si="38">D79*F79*$H$2</f>
        <v>4201.47</v>
      </c>
    </row>
    <row r="80" spans="1:8" x14ac:dyDescent="0.25">
      <c r="A80" s="1" t="s">
        <v>150</v>
      </c>
      <c r="B80" s="3" t="s">
        <v>151</v>
      </c>
      <c r="C80" s="8" t="s">
        <v>139</v>
      </c>
      <c r="D80" s="8">
        <v>10</v>
      </c>
      <c r="E80" s="15">
        <v>57.385999999999996</v>
      </c>
      <c r="F80" s="41">
        <f t="shared" si="36"/>
        <v>1.6330677290836653</v>
      </c>
      <c r="G80" s="41">
        <f t="shared" si="37"/>
        <v>16.330677290836654</v>
      </c>
      <c r="H80" s="58">
        <f t="shared" si="38"/>
        <v>573.86</v>
      </c>
    </row>
    <row r="81" spans="1:8" x14ac:dyDescent="0.25">
      <c r="A81" s="12" t="s">
        <v>152</v>
      </c>
      <c r="B81" s="16" t="s">
        <v>153</v>
      </c>
      <c r="C81" s="17" t="s">
        <v>139</v>
      </c>
      <c r="D81" s="17">
        <v>10</v>
      </c>
      <c r="E81" s="18">
        <v>398.78499999999997</v>
      </c>
      <c r="F81" s="35">
        <f t="shared" si="36"/>
        <v>11.348463289698348</v>
      </c>
      <c r="G81" s="41">
        <f t="shared" si="37"/>
        <v>113.48463289698347</v>
      </c>
      <c r="H81" s="58">
        <f t="shared" si="38"/>
        <v>3987.849999999999</v>
      </c>
    </row>
    <row r="82" spans="1:8" s="40" customFormat="1" x14ac:dyDescent="0.25">
      <c r="A82" s="12" t="s">
        <v>154</v>
      </c>
      <c r="B82" s="16" t="s">
        <v>155</v>
      </c>
      <c r="C82" s="17" t="s">
        <v>139</v>
      </c>
      <c r="D82" s="17">
        <v>49</v>
      </c>
      <c r="E82" s="18">
        <v>248.09399999999999</v>
      </c>
      <c r="F82" s="35">
        <f t="shared" si="36"/>
        <v>7.0601593625498005</v>
      </c>
      <c r="G82" s="41">
        <f t="shared" si="37"/>
        <v>345.94780876494025</v>
      </c>
      <c r="H82" s="58">
        <f t="shared" si="38"/>
        <v>12156.606</v>
      </c>
    </row>
    <row r="83" spans="1:8" s="40" customFormat="1" x14ac:dyDescent="0.25">
      <c r="A83" s="12" t="s">
        <v>156</v>
      </c>
      <c r="B83" s="16" t="s">
        <v>157</v>
      </c>
      <c r="C83" s="17" t="s">
        <v>139</v>
      </c>
      <c r="D83" s="17">
        <v>49</v>
      </c>
      <c r="E83" s="18">
        <v>390.27</v>
      </c>
      <c r="F83" s="35">
        <f t="shared" si="36"/>
        <v>11.106146841206602</v>
      </c>
      <c r="G83" s="41">
        <f t="shared" si="37"/>
        <v>544.20119521912352</v>
      </c>
      <c r="H83" s="58">
        <f t="shared" si="38"/>
        <v>19123.23</v>
      </c>
    </row>
    <row r="84" spans="1:8" s="40" customFormat="1" x14ac:dyDescent="0.25">
      <c r="A84" s="20">
        <v>8</v>
      </c>
      <c r="B84" s="23" t="s">
        <v>158</v>
      </c>
      <c r="C84" s="21" t="s">
        <v>12</v>
      </c>
      <c r="D84" s="21" t="s">
        <v>13</v>
      </c>
      <c r="E84" s="22" t="s">
        <v>14</v>
      </c>
      <c r="F84" s="34" t="s">
        <v>15</v>
      </c>
      <c r="G84" s="34" t="s">
        <v>16</v>
      </c>
      <c r="H84" s="24" t="s">
        <v>17</v>
      </c>
    </row>
    <row r="85" spans="1:8" s="40" customFormat="1" x14ac:dyDescent="0.25">
      <c r="A85" s="12" t="s">
        <v>159</v>
      </c>
      <c r="B85" s="16" t="s">
        <v>160</v>
      </c>
      <c r="C85" s="17" t="s">
        <v>53</v>
      </c>
      <c r="D85" s="17">
        <v>240000</v>
      </c>
      <c r="E85" s="18">
        <v>0.45499999999999996</v>
      </c>
      <c r="F85" s="35">
        <f t="shared" ref="F85:F87" si="39">E85/$I$2</f>
        <v>1.294820717131474E-2</v>
      </c>
      <c r="G85" s="41">
        <f t="shared" ref="G85:G87" si="40">D85*F85</f>
        <v>3107.5697211155375</v>
      </c>
      <c r="H85" s="58">
        <f t="shared" ref="H85:H87" si="41">D85*F85*$H$2</f>
        <v>109199.99999999999</v>
      </c>
    </row>
    <row r="86" spans="1:8" s="40" customFormat="1" x14ac:dyDescent="0.25">
      <c r="A86" s="12" t="s">
        <v>161</v>
      </c>
      <c r="B86" s="16" t="s">
        <v>162</v>
      </c>
      <c r="C86" s="17" t="s">
        <v>53</v>
      </c>
      <c r="D86" s="17">
        <v>2000</v>
      </c>
      <c r="E86" s="18">
        <v>0.47</v>
      </c>
      <c r="F86" s="35">
        <f t="shared" si="39"/>
        <v>1.3375071143995446E-2</v>
      </c>
      <c r="G86" s="41">
        <f t="shared" si="40"/>
        <v>26.750142287990894</v>
      </c>
      <c r="H86" s="58">
        <f t="shared" si="41"/>
        <v>940</v>
      </c>
    </row>
    <row r="87" spans="1:8" s="40" customFormat="1" x14ac:dyDescent="0.25">
      <c r="A87" s="12" t="s">
        <v>163</v>
      </c>
      <c r="B87" s="16" t="s">
        <v>164</v>
      </c>
      <c r="C87" s="17" t="s">
        <v>53</v>
      </c>
      <c r="D87" s="17">
        <v>2000</v>
      </c>
      <c r="E87" s="18">
        <v>2.59</v>
      </c>
      <c r="F87" s="35">
        <f t="shared" si="39"/>
        <v>7.3705179282868516E-2</v>
      </c>
      <c r="G87" s="41">
        <f t="shared" si="40"/>
        <v>147.41035856573703</v>
      </c>
      <c r="H87" s="58">
        <f t="shared" si="41"/>
        <v>5179.9999999999991</v>
      </c>
    </row>
    <row r="88" spans="1:8" s="40" customFormat="1" x14ac:dyDescent="0.25">
      <c r="A88" s="12" t="s">
        <v>165</v>
      </c>
      <c r="B88" s="16" t="s">
        <v>166</v>
      </c>
      <c r="C88" s="17" t="s">
        <v>12</v>
      </c>
      <c r="D88" s="27" t="s">
        <v>13</v>
      </c>
      <c r="E88" s="27" t="s">
        <v>14</v>
      </c>
      <c r="F88" s="35" t="s">
        <v>15</v>
      </c>
      <c r="G88" s="35" t="s">
        <v>16</v>
      </c>
      <c r="H88" s="45" t="s">
        <v>17</v>
      </c>
    </row>
    <row r="89" spans="1:8" s="40" customFormat="1" x14ac:dyDescent="0.25">
      <c r="A89" s="1" t="s">
        <v>167</v>
      </c>
      <c r="B89" s="3" t="s">
        <v>168</v>
      </c>
      <c r="C89" s="8" t="s">
        <v>139</v>
      </c>
      <c r="D89" s="8">
        <v>24</v>
      </c>
      <c r="E89" s="15">
        <v>306.07499999999999</v>
      </c>
      <c r="F89" s="41">
        <f t="shared" ref="F89:F90" si="42">E89/$I$2</f>
        <v>8.7101593625498008</v>
      </c>
      <c r="G89" s="41">
        <f t="shared" ref="G89:G90" si="43">D89*F89</f>
        <v>209.04382470119521</v>
      </c>
      <c r="H89" s="58">
        <f t="shared" ref="H89:H90" si="44">D89*F89*$H$2</f>
        <v>7345.7999999999993</v>
      </c>
    </row>
    <row r="90" spans="1:8" s="40" customFormat="1" x14ac:dyDescent="0.25">
      <c r="A90" s="1" t="s">
        <v>169</v>
      </c>
      <c r="B90" s="3" t="s">
        <v>170</v>
      </c>
      <c r="C90" s="8" t="s">
        <v>139</v>
      </c>
      <c r="D90" s="8">
        <v>24</v>
      </c>
      <c r="E90" s="15">
        <v>529.19999999999993</v>
      </c>
      <c r="F90" s="41">
        <f t="shared" si="42"/>
        <v>15.059760956175296</v>
      </c>
      <c r="G90" s="41">
        <f t="shared" si="43"/>
        <v>361.43426294820711</v>
      </c>
      <c r="H90" s="58">
        <f t="shared" si="44"/>
        <v>12700.799999999997</v>
      </c>
    </row>
    <row r="91" spans="1:8" s="40" customFormat="1" x14ac:dyDescent="0.25">
      <c r="A91" s="12" t="s">
        <v>171</v>
      </c>
      <c r="B91" s="16" t="s">
        <v>172</v>
      </c>
      <c r="C91" s="17" t="s">
        <v>12</v>
      </c>
      <c r="D91" s="27" t="s">
        <v>13</v>
      </c>
      <c r="E91" s="27" t="s">
        <v>14</v>
      </c>
      <c r="F91" s="35" t="s">
        <v>15</v>
      </c>
      <c r="G91" s="35" t="s">
        <v>16</v>
      </c>
      <c r="H91" s="45" t="s">
        <v>17</v>
      </c>
    </row>
    <row r="92" spans="1:8" s="40" customFormat="1" x14ac:dyDescent="0.25">
      <c r="A92" s="1" t="s">
        <v>173</v>
      </c>
      <c r="B92" s="3" t="s">
        <v>168</v>
      </c>
      <c r="C92" s="8" t="s">
        <v>139</v>
      </c>
      <c r="D92" s="8">
        <v>24</v>
      </c>
      <c r="E92" s="15">
        <v>899.31500000000005</v>
      </c>
      <c r="F92" s="41">
        <f t="shared" ref="F92:F93" si="45">E92/$I$2</f>
        <v>25.592344906089927</v>
      </c>
      <c r="G92" s="41">
        <f t="shared" ref="G92:G93" si="46">D92*F92</f>
        <v>614.21627774615831</v>
      </c>
      <c r="H92" s="58">
        <f t="shared" ref="H92:H93" si="47">D92*F92*$H$2</f>
        <v>21583.560000000005</v>
      </c>
    </row>
    <row r="93" spans="1:8" s="40" customFormat="1" x14ac:dyDescent="0.25">
      <c r="A93" s="1" t="s">
        <v>174</v>
      </c>
      <c r="B93" s="3" t="s">
        <v>170</v>
      </c>
      <c r="C93" s="8" t="s">
        <v>139</v>
      </c>
      <c r="D93" s="8">
        <v>6</v>
      </c>
      <c r="E93" s="15">
        <v>668.5</v>
      </c>
      <c r="F93" s="41">
        <f t="shared" si="45"/>
        <v>19.023904382470118</v>
      </c>
      <c r="G93" s="41">
        <f t="shared" si="46"/>
        <v>114.1434262948207</v>
      </c>
      <c r="H93" s="58">
        <f t="shared" si="47"/>
        <v>4010.9999999999995</v>
      </c>
    </row>
    <row r="94" spans="1:8" s="40" customFormat="1" x14ac:dyDescent="0.25">
      <c r="A94" s="12" t="s">
        <v>175</v>
      </c>
      <c r="B94" s="16" t="s">
        <v>176</v>
      </c>
      <c r="C94" s="17" t="s">
        <v>12</v>
      </c>
      <c r="D94" s="27" t="s">
        <v>13</v>
      </c>
      <c r="E94" s="27" t="s">
        <v>14</v>
      </c>
      <c r="F94" s="35" t="s">
        <v>15</v>
      </c>
      <c r="G94" s="35" t="s">
        <v>16</v>
      </c>
      <c r="H94" s="45" t="s">
        <v>17</v>
      </c>
    </row>
    <row r="95" spans="1:8" s="40" customFormat="1" x14ac:dyDescent="0.25">
      <c r="A95" s="1" t="s">
        <v>177</v>
      </c>
      <c r="B95" s="3" t="s">
        <v>178</v>
      </c>
      <c r="C95" s="8" t="s">
        <v>139</v>
      </c>
      <c r="D95" s="8">
        <v>24</v>
      </c>
      <c r="E95" s="15">
        <v>302.83500000000004</v>
      </c>
      <c r="F95" s="41">
        <f t="shared" ref="F95:F108" si="48">E95/$I$2</f>
        <v>8.617956744450769</v>
      </c>
      <c r="G95" s="41">
        <f t="shared" ref="G95:G108" si="49">D95*F95</f>
        <v>206.83096186681846</v>
      </c>
      <c r="H95" s="58">
        <f t="shared" ref="H95:H108" si="50">D95*F95*$H$2</f>
        <v>7268.0400000000009</v>
      </c>
    </row>
    <row r="96" spans="1:8" s="40" customFormat="1" x14ac:dyDescent="0.25">
      <c r="A96" s="1" t="s">
        <v>179</v>
      </c>
      <c r="B96" s="3" t="s">
        <v>180</v>
      </c>
      <c r="C96" s="8" t="s">
        <v>139</v>
      </c>
      <c r="D96" s="8">
        <v>6</v>
      </c>
      <c r="E96" s="15">
        <v>560.43399999999997</v>
      </c>
      <c r="F96" s="41">
        <f t="shared" si="48"/>
        <v>15.948605577689241</v>
      </c>
      <c r="G96" s="41">
        <f t="shared" si="49"/>
        <v>95.691633466135443</v>
      </c>
      <c r="H96" s="58">
        <f t="shared" si="50"/>
        <v>3362.6039999999994</v>
      </c>
    </row>
    <row r="97" spans="1:8" s="40" customFormat="1" x14ac:dyDescent="0.25">
      <c r="A97" s="12" t="s">
        <v>181</v>
      </c>
      <c r="B97" s="16" t="s">
        <v>182</v>
      </c>
      <c r="C97" s="17" t="s">
        <v>139</v>
      </c>
      <c r="D97" s="17">
        <v>40</v>
      </c>
      <c r="E97" s="18">
        <v>218.22</v>
      </c>
      <c r="F97" s="35">
        <f t="shared" si="48"/>
        <v>6.2100170745589072</v>
      </c>
      <c r="G97" s="41">
        <f t="shared" si="49"/>
        <v>248.40068298235627</v>
      </c>
      <c r="H97" s="58">
        <f t="shared" si="50"/>
        <v>8728.7999999999993</v>
      </c>
    </row>
    <row r="98" spans="1:8" s="40" customFormat="1" x14ac:dyDescent="0.25">
      <c r="A98" s="12" t="s">
        <v>183</v>
      </c>
      <c r="B98" s="16" t="s">
        <v>184</v>
      </c>
      <c r="C98" s="17" t="s">
        <v>43</v>
      </c>
      <c r="D98" s="17">
        <v>10000</v>
      </c>
      <c r="E98" s="18">
        <v>6.35</v>
      </c>
      <c r="F98" s="35">
        <f t="shared" si="48"/>
        <v>0.18070574843483209</v>
      </c>
      <c r="G98" s="41">
        <f t="shared" si="49"/>
        <v>1807.0574843483209</v>
      </c>
      <c r="H98" s="58">
        <f t="shared" si="50"/>
        <v>63500</v>
      </c>
    </row>
    <row r="99" spans="1:8" s="40" customFormat="1" ht="24" x14ac:dyDescent="0.25">
      <c r="A99" s="12" t="s">
        <v>186</v>
      </c>
      <c r="B99" s="16" t="s">
        <v>187</v>
      </c>
      <c r="C99" s="17" t="s">
        <v>139</v>
      </c>
      <c r="D99" s="17">
        <v>1</v>
      </c>
      <c r="E99" s="18">
        <v>595.35</v>
      </c>
      <c r="F99" s="35">
        <f t="shared" si="48"/>
        <v>16.942231075697212</v>
      </c>
      <c r="G99" s="41">
        <f t="shared" si="49"/>
        <v>16.942231075697212</v>
      </c>
      <c r="H99" s="58">
        <f t="shared" si="50"/>
        <v>595.35</v>
      </c>
    </row>
    <row r="100" spans="1:8" s="40" customFormat="1" ht="24" x14ac:dyDescent="0.25">
      <c r="A100" s="12" t="s">
        <v>188</v>
      </c>
      <c r="B100" s="16" t="s">
        <v>189</v>
      </c>
      <c r="C100" s="17" t="s">
        <v>139</v>
      </c>
      <c r="D100" s="17">
        <v>1</v>
      </c>
      <c r="E100" s="18">
        <v>953.29</v>
      </c>
      <c r="F100" s="35">
        <f t="shared" si="48"/>
        <v>27.128343767785996</v>
      </c>
      <c r="G100" s="41">
        <f t="shared" si="49"/>
        <v>27.128343767785996</v>
      </c>
      <c r="H100" s="58">
        <f t="shared" si="50"/>
        <v>953.28999999999985</v>
      </c>
    </row>
    <row r="101" spans="1:8" s="40" customFormat="1" x14ac:dyDescent="0.25">
      <c r="A101" s="12" t="s">
        <v>190</v>
      </c>
      <c r="B101" s="16" t="s">
        <v>191</v>
      </c>
      <c r="C101" s="17" t="s">
        <v>139</v>
      </c>
      <c r="D101" s="17">
        <v>1</v>
      </c>
      <c r="E101" s="18">
        <v>661.80799999999988</v>
      </c>
      <c r="F101" s="35">
        <f t="shared" si="48"/>
        <v>18.833466135458163</v>
      </c>
      <c r="G101" s="41">
        <f t="shared" si="49"/>
        <v>18.833466135458163</v>
      </c>
      <c r="H101" s="58">
        <f t="shared" si="50"/>
        <v>661.80799999999988</v>
      </c>
    </row>
    <row r="102" spans="1:8" s="40" customFormat="1" x14ac:dyDescent="0.25">
      <c r="A102" s="12" t="s">
        <v>192</v>
      </c>
      <c r="B102" s="16" t="s">
        <v>193</v>
      </c>
      <c r="C102" s="17" t="s">
        <v>139</v>
      </c>
      <c r="D102" s="17">
        <v>1</v>
      </c>
      <c r="E102" s="18">
        <v>166.2</v>
      </c>
      <c r="F102" s="35">
        <f t="shared" si="48"/>
        <v>4.7296528173022194</v>
      </c>
      <c r="G102" s="41">
        <f t="shared" si="49"/>
        <v>4.7296528173022194</v>
      </c>
      <c r="H102" s="58">
        <f t="shared" si="50"/>
        <v>166.2</v>
      </c>
    </row>
    <row r="103" spans="1:8" s="40" customFormat="1" x14ac:dyDescent="0.25">
      <c r="A103" s="12" t="s">
        <v>194</v>
      </c>
      <c r="B103" s="16" t="s">
        <v>195</v>
      </c>
      <c r="C103" s="17" t="s">
        <v>139</v>
      </c>
      <c r="D103" s="17">
        <v>1</v>
      </c>
      <c r="E103" s="18">
        <v>213.96</v>
      </c>
      <c r="F103" s="35">
        <f t="shared" si="48"/>
        <v>6.0887877063175866</v>
      </c>
      <c r="G103" s="41">
        <f t="shared" si="49"/>
        <v>6.0887877063175866</v>
      </c>
      <c r="H103" s="58">
        <f t="shared" si="50"/>
        <v>213.96</v>
      </c>
    </row>
    <row r="104" spans="1:8" s="40" customFormat="1" x14ac:dyDescent="0.25">
      <c r="A104" s="12" t="s">
        <v>196</v>
      </c>
      <c r="B104" s="16" t="s">
        <v>197</v>
      </c>
      <c r="C104" s="17" t="s">
        <v>198</v>
      </c>
      <c r="D104" s="17">
        <v>1</v>
      </c>
      <c r="E104" s="18">
        <v>1907.2</v>
      </c>
      <c r="F104" s="35">
        <f t="shared" si="48"/>
        <v>54.274331246442799</v>
      </c>
      <c r="G104" s="41">
        <f t="shared" si="49"/>
        <v>54.274331246442799</v>
      </c>
      <c r="H104" s="58">
        <f t="shared" si="50"/>
        <v>1907.2</v>
      </c>
    </row>
    <row r="105" spans="1:8" s="40" customFormat="1" ht="24" x14ac:dyDescent="0.25">
      <c r="A105" s="12" t="s">
        <v>199</v>
      </c>
      <c r="B105" s="16" t="s">
        <v>200</v>
      </c>
      <c r="C105" s="17" t="s">
        <v>62</v>
      </c>
      <c r="D105" s="17">
        <v>15</v>
      </c>
      <c r="E105" s="18">
        <v>113.70099999999998</v>
      </c>
      <c r="F105" s="35">
        <f t="shared" si="48"/>
        <v>3.2356573705179277</v>
      </c>
      <c r="G105" s="41">
        <f t="shared" si="49"/>
        <v>48.534860557768916</v>
      </c>
      <c r="H105" s="58">
        <f t="shared" si="50"/>
        <v>1705.5149999999996</v>
      </c>
    </row>
    <row r="106" spans="1:8" s="40" customFormat="1" x14ac:dyDescent="0.25">
      <c r="A106" s="12" t="s">
        <v>201</v>
      </c>
      <c r="B106" s="16" t="s">
        <v>202</v>
      </c>
      <c r="C106" s="17" t="s">
        <v>62</v>
      </c>
      <c r="D106" s="17">
        <v>1</v>
      </c>
      <c r="E106" s="18">
        <v>77.938000000000002</v>
      </c>
      <c r="F106" s="35">
        <f t="shared" si="48"/>
        <v>2.2179282868525898</v>
      </c>
      <c r="G106" s="41">
        <f t="shared" si="49"/>
        <v>2.2179282868525898</v>
      </c>
      <c r="H106" s="58">
        <f t="shared" si="50"/>
        <v>77.938000000000002</v>
      </c>
    </row>
    <row r="107" spans="1:8" s="40" customFormat="1" x14ac:dyDescent="0.25">
      <c r="A107" s="12" t="s">
        <v>203</v>
      </c>
      <c r="B107" s="16" t="s">
        <v>204</v>
      </c>
      <c r="C107" s="17" t="s">
        <v>139</v>
      </c>
      <c r="D107" s="17">
        <v>250</v>
      </c>
      <c r="E107" s="18">
        <v>21.145833333333332</v>
      </c>
      <c r="F107" s="35">
        <f t="shared" si="48"/>
        <v>0.60175962815405037</v>
      </c>
      <c r="G107" s="41">
        <f t="shared" si="49"/>
        <v>150.43990703851259</v>
      </c>
      <c r="H107" s="58">
        <f t="shared" si="50"/>
        <v>5286.4583333333321</v>
      </c>
    </row>
    <row r="108" spans="1:8" s="40" customFormat="1" x14ac:dyDescent="0.25">
      <c r="A108" s="12" t="s">
        <v>205</v>
      </c>
      <c r="B108" s="16" t="s">
        <v>206</v>
      </c>
      <c r="C108" s="17" t="s">
        <v>139</v>
      </c>
      <c r="D108" s="17">
        <v>24</v>
      </c>
      <c r="E108" s="18">
        <v>217</v>
      </c>
      <c r="F108" s="35">
        <f t="shared" si="48"/>
        <v>6.1752988047808763</v>
      </c>
      <c r="G108" s="41">
        <f t="shared" si="49"/>
        <v>148.20717131474103</v>
      </c>
      <c r="H108" s="58">
        <f t="shared" si="50"/>
        <v>5208</v>
      </c>
    </row>
    <row r="109" spans="1:8" s="40" customFormat="1" x14ac:dyDescent="0.25">
      <c r="A109" s="20">
        <v>9</v>
      </c>
      <c r="B109" s="23" t="s">
        <v>780</v>
      </c>
      <c r="C109" s="21" t="s">
        <v>12</v>
      </c>
      <c r="D109" s="21" t="s">
        <v>13</v>
      </c>
      <c r="E109" s="22" t="s">
        <v>14</v>
      </c>
      <c r="F109" s="34" t="s">
        <v>15</v>
      </c>
      <c r="G109" s="34" t="s">
        <v>16</v>
      </c>
      <c r="H109" s="24" t="s">
        <v>17</v>
      </c>
    </row>
    <row r="110" spans="1:8" s="40" customFormat="1" x14ac:dyDescent="0.25">
      <c r="A110" s="6" t="s">
        <v>207</v>
      </c>
      <c r="B110" s="4" t="s">
        <v>208</v>
      </c>
      <c r="C110" s="5" t="s">
        <v>62</v>
      </c>
      <c r="D110" s="5">
        <v>1</v>
      </c>
      <c r="E110" s="19">
        <v>260.79499999999996</v>
      </c>
      <c r="F110" s="36">
        <f t="shared" ref="F110:F120" si="51">E110/$I$2</f>
        <v>7.4215993170176429</v>
      </c>
      <c r="G110" s="41">
        <f t="shared" ref="G110:G120" si="52">D110*F110</f>
        <v>7.4215993170176429</v>
      </c>
      <c r="H110" s="58">
        <f t="shared" ref="H110:H120" si="53">D110*F110*$H$2</f>
        <v>260.79499999999996</v>
      </c>
    </row>
    <row r="111" spans="1:8" s="40" customFormat="1" x14ac:dyDescent="0.25">
      <c r="A111" s="6" t="s">
        <v>209</v>
      </c>
      <c r="B111" s="4" t="s">
        <v>210</v>
      </c>
      <c r="C111" s="5" t="s">
        <v>62</v>
      </c>
      <c r="D111" s="5">
        <v>1</v>
      </c>
      <c r="E111" s="19">
        <v>6282</v>
      </c>
      <c r="F111" s="36">
        <f t="shared" si="51"/>
        <v>178.77063175867957</v>
      </c>
      <c r="G111" s="41">
        <f t="shared" si="52"/>
        <v>178.77063175867957</v>
      </c>
      <c r="H111" s="58">
        <f t="shared" si="53"/>
        <v>6282</v>
      </c>
    </row>
    <row r="112" spans="1:8" s="40" customFormat="1" x14ac:dyDescent="0.25">
      <c r="A112" s="6" t="s">
        <v>211</v>
      </c>
      <c r="B112" s="4" t="s">
        <v>212</v>
      </c>
      <c r="C112" s="5" t="s">
        <v>62</v>
      </c>
      <c r="D112" s="5">
        <v>1</v>
      </c>
      <c r="E112" s="19">
        <v>127.88</v>
      </c>
      <c r="F112" s="36">
        <f t="shared" si="51"/>
        <v>3.6391576550939098</v>
      </c>
      <c r="G112" s="41">
        <f t="shared" si="52"/>
        <v>3.6391576550939098</v>
      </c>
      <c r="H112" s="58">
        <f t="shared" si="53"/>
        <v>127.88</v>
      </c>
    </row>
    <row r="113" spans="1:8" s="40" customFormat="1" x14ac:dyDescent="0.25">
      <c r="A113" s="6" t="s">
        <v>213</v>
      </c>
      <c r="B113" s="4" t="s">
        <v>214</v>
      </c>
      <c r="C113" s="5" t="s">
        <v>215</v>
      </c>
      <c r="D113" s="5">
        <v>1</v>
      </c>
      <c r="E113" s="19">
        <v>114.36</v>
      </c>
      <c r="F113" s="36">
        <f t="shared" si="51"/>
        <v>3.2544109277177005</v>
      </c>
      <c r="G113" s="41">
        <f t="shared" si="52"/>
        <v>3.2544109277177005</v>
      </c>
      <c r="H113" s="58">
        <f t="shared" si="53"/>
        <v>114.36</v>
      </c>
    </row>
    <row r="114" spans="1:8" s="40" customFormat="1" x14ac:dyDescent="0.25">
      <c r="A114" s="6" t="s">
        <v>216</v>
      </c>
      <c r="B114" s="4" t="s">
        <v>217</v>
      </c>
      <c r="C114" s="5" t="s">
        <v>62</v>
      </c>
      <c r="D114" s="5">
        <v>1</v>
      </c>
      <c r="E114" s="19">
        <v>93.69</v>
      </c>
      <c r="F114" s="36">
        <f t="shared" si="51"/>
        <v>2.6661923733636881</v>
      </c>
      <c r="G114" s="41">
        <f t="shared" si="52"/>
        <v>2.6661923733636881</v>
      </c>
      <c r="H114" s="58">
        <f t="shared" si="53"/>
        <v>93.69</v>
      </c>
    </row>
    <row r="115" spans="1:8" s="40" customFormat="1" x14ac:dyDescent="0.25">
      <c r="A115" s="6" t="s">
        <v>218</v>
      </c>
      <c r="B115" s="4" t="s">
        <v>219</v>
      </c>
      <c r="C115" s="5" t="s">
        <v>62</v>
      </c>
      <c r="D115" s="5">
        <v>1</v>
      </c>
      <c r="E115" s="19">
        <v>150.08499999999998</v>
      </c>
      <c r="F115" s="36">
        <f t="shared" si="51"/>
        <v>4.2710586226522471</v>
      </c>
      <c r="G115" s="41">
        <f t="shared" si="52"/>
        <v>4.2710586226522471</v>
      </c>
      <c r="H115" s="58">
        <f t="shared" si="53"/>
        <v>150.08499999999998</v>
      </c>
    </row>
    <row r="116" spans="1:8" s="40" customFormat="1" ht="24" customHeight="1" x14ac:dyDescent="0.25">
      <c r="A116" s="6" t="s">
        <v>220</v>
      </c>
      <c r="B116" s="4" t="s">
        <v>221</v>
      </c>
      <c r="C116" s="5" t="s">
        <v>62</v>
      </c>
      <c r="D116" s="5">
        <v>1</v>
      </c>
      <c r="E116" s="19">
        <v>198</v>
      </c>
      <c r="F116" s="36">
        <f t="shared" si="51"/>
        <v>5.6346044393853161</v>
      </c>
      <c r="G116" s="41">
        <f t="shared" si="52"/>
        <v>5.6346044393853161</v>
      </c>
      <c r="H116" s="58">
        <f t="shared" si="53"/>
        <v>198</v>
      </c>
    </row>
    <row r="117" spans="1:8" s="40" customFormat="1" x14ac:dyDescent="0.25">
      <c r="A117" s="6" t="s">
        <v>222</v>
      </c>
      <c r="B117" s="4" t="s">
        <v>223</v>
      </c>
      <c r="C117" s="5" t="s">
        <v>62</v>
      </c>
      <c r="D117" s="5">
        <v>1</v>
      </c>
      <c r="E117" s="19">
        <v>272.43</v>
      </c>
      <c r="F117" s="36">
        <f t="shared" si="51"/>
        <v>7.7527034718269778</v>
      </c>
      <c r="G117" s="41">
        <f t="shared" si="52"/>
        <v>7.7527034718269778</v>
      </c>
      <c r="H117" s="58">
        <f t="shared" si="53"/>
        <v>272.43</v>
      </c>
    </row>
    <row r="118" spans="1:8" s="40" customFormat="1" x14ac:dyDescent="0.25">
      <c r="A118" s="6" t="s">
        <v>224</v>
      </c>
      <c r="B118" s="4" t="s">
        <v>225</v>
      </c>
      <c r="C118" s="5" t="s">
        <v>62</v>
      </c>
      <c r="D118" s="5">
        <v>130</v>
      </c>
      <c r="E118" s="19">
        <v>298.49</v>
      </c>
      <c r="F118" s="36">
        <f t="shared" si="51"/>
        <v>8.494308480364257</v>
      </c>
      <c r="G118" s="41">
        <f t="shared" si="52"/>
        <v>1104.2601024473533</v>
      </c>
      <c r="H118" s="58">
        <f t="shared" si="53"/>
        <v>38803.699999999997</v>
      </c>
    </row>
    <row r="119" spans="1:8" s="40" customFormat="1" ht="24" x14ac:dyDescent="0.25">
      <c r="A119" s="6" t="s">
        <v>226</v>
      </c>
      <c r="B119" s="4" t="s">
        <v>227</v>
      </c>
      <c r="C119" s="5" t="s">
        <v>139</v>
      </c>
      <c r="D119" s="5">
        <v>1</v>
      </c>
      <c r="E119" s="19">
        <v>431.08</v>
      </c>
      <c r="F119" s="36">
        <f t="shared" si="51"/>
        <v>12.267501422879908</v>
      </c>
      <c r="G119" s="41">
        <f t="shared" si="52"/>
        <v>12.267501422879908</v>
      </c>
      <c r="H119" s="58">
        <f t="shared" si="53"/>
        <v>431.08</v>
      </c>
    </row>
    <row r="120" spans="1:8" s="70" customFormat="1" x14ac:dyDescent="0.25">
      <c r="A120" s="63" t="s">
        <v>228</v>
      </c>
      <c r="B120" s="68" t="s">
        <v>229</v>
      </c>
      <c r="C120" s="64" t="s">
        <v>62</v>
      </c>
      <c r="D120" s="64">
        <v>1</v>
      </c>
      <c r="E120" s="65">
        <v>308.23500000000001</v>
      </c>
      <c r="F120" s="69">
        <f t="shared" si="51"/>
        <v>8.7716277746158227</v>
      </c>
      <c r="G120" s="41">
        <f t="shared" si="52"/>
        <v>8.7716277746158227</v>
      </c>
      <c r="H120" s="58">
        <f t="shared" si="53"/>
        <v>308.23500000000001</v>
      </c>
    </row>
    <row r="121" spans="1:8" s="40" customFormat="1" x14ac:dyDescent="0.25">
      <c r="A121" s="20">
        <v>10</v>
      </c>
      <c r="B121" s="23" t="s">
        <v>230</v>
      </c>
      <c r="C121" s="21" t="s">
        <v>12</v>
      </c>
      <c r="D121" s="21" t="s">
        <v>13</v>
      </c>
      <c r="E121" s="22" t="s">
        <v>14</v>
      </c>
      <c r="F121" s="34" t="s">
        <v>15</v>
      </c>
      <c r="G121" s="34" t="s">
        <v>16</v>
      </c>
      <c r="H121" s="24" t="s">
        <v>17</v>
      </c>
    </row>
    <row r="122" spans="1:8" s="40" customFormat="1" ht="24" x14ac:dyDescent="0.25">
      <c r="A122" s="6" t="s">
        <v>231</v>
      </c>
      <c r="B122" s="4" t="s">
        <v>232</v>
      </c>
      <c r="C122" s="5" t="s">
        <v>53</v>
      </c>
      <c r="D122" s="5">
        <v>100</v>
      </c>
      <c r="E122" s="19">
        <v>71.47</v>
      </c>
      <c r="F122" s="36">
        <f t="shared" ref="F122:F133" si="54">E122/$I$2</f>
        <v>2.0338645418326693</v>
      </c>
      <c r="G122" s="41">
        <f t="shared" ref="G122:G133" si="55">D122*F122</f>
        <v>203.38645418326692</v>
      </c>
      <c r="H122" s="58">
        <f t="shared" ref="H122:H133" si="56">D122*F122*$H$2</f>
        <v>7147</v>
      </c>
    </row>
    <row r="123" spans="1:8" s="40" customFormat="1" x14ac:dyDescent="0.25">
      <c r="A123" s="6" t="s">
        <v>233</v>
      </c>
      <c r="B123" s="4" t="s">
        <v>234</v>
      </c>
      <c r="C123" s="5" t="s">
        <v>53</v>
      </c>
      <c r="D123" s="5">
        <v>100</v>
      </c>
      <c r="E123" s="19">
        <v>443</v>
      </c>
      <c r="F123" s="36">
        <f t="shared" si="54"/>
        <v>12.606715993170177</v>
      </c>
      <c r="G123" s="41">
        <f t="shared" si="55"/>
        <v>1260.6715993170176</v>
      </c>
      <c r="H123" s="58">
        <f t="shared" si="56"/>
        <v>44300</v>
      </c>
    </row>
    <row r="124" spans="1:8" s="40" customFormat="1" x14ac:dyDescent="0.25">
      <c r="A124" s="6" t="s">
        <v>235</v>
      </c>
      <c r="B124" s="4" t="s">
        <v>236</v>
      </c>
      <c r="C124" s="5" t="s">
        <v>53</v>
      </c>
      <c r="D124" s="5">
        <v>200</v>
      </c>
      <c r="E124" s="19">
        <v>94.88</v>
      </c>
      <c r="F124" s="36">
        <f t="shared" si="54"/>
        <v>2.7000569151963574</v>
      </c>
      <c r="G124" s="41">
        <f t="shared" si="55"/>
        <v>540.01138303927144</v>
      </c>
      <c r="H124" s="58">
        <f t="shared" si="56"/>
        <v>18976</v>
      </c>
    </row>
    <row r="125" spans="1:8" s="40" customFormat="1" x14ac:dyDescent="0.25">
      <c r="A125" s="6" t="s">
        <v>237</v>
      </c>
      <c r="B125" s="4" t="s">
        <v>238</v>
      </c>
      <c r="C125" s="5" t="s">
        <v>53</v>
      </c>
      <c r="D125" s="5">
        <v>200</v>
      </c>
      <c r="E125" s="19">
        <v>128.11000000000001</v>
      </c>
      <c r="F125" s="36">
        <f t="shared" si="54"/>
        <v>3.6457029026750147</v>
      </c>
      <c r="G125" s="41">
        <f t="shared" si="55"/>
        <v>729.14058053500298</v>
      </c>
      <c r="H125" s="58">
        <f t="shared" si="56"/>
        <v>25622.000000000004</v>
      </c>
    </row>
    <row r="126" spans="1:8" s="40" customFormat="1" x14ac:dyDescent="0.25">
      <c r="A126" s="6" t="s">
        <v>239</v>
      </c>
      <c r="B126" s="4" t="s">
        <v>240</v>
      </c>
      <c r="C126" s="5" t="s">
        <v>53</v>
      </c>
      <c r="D126" s="5">
        <v>200</v>
      </c>
      <c r="E126" s="19">
        <v>14.48</v>
      </c>
      <c r="F126" s="36">
        <f t="shared" si="54"/>
        <v>0.41206602162777461</v>
      </c>
      <c r="G126" s="41">
        <f t="shared" si="55"/>
        <v>82.413204325554929</v>
      </c>
      <c r="H126" s="58">
        <f t="shared" si="56"/>
        <v>2896.0000000000005</v>
      </c>
    </row>
    <row r="127" spans="1:8" s="40" customFormat="1" x14ac:dyDescent="0.25">
      <c r="A127" s="6" t="s">
        <v>241</v>
      </c>
      <c r="B127" s="4" t="s">
        <v>242</v>
      </c>
      <c r="C127" s="5" t="s">
        <v>53</v>
      </c>
      <c r="D127" s="5">
        <v>1</v>
      </c>
      <c r="E127" s="19">
        <v>120</v>
      </c>
      <c r="F127" s="36">
        <f t="shared" si="54"/>
        <v>3.414911781445646</v>
      </c>
      <c r="G127" s="41">
        <f t="shared" si="55"/>
        <v>3.414911781445646</v>
      </c>
      <c r="H127" s="58">
        <f t="shared" si="56"/>
        <v>120</v>
      </c>
    </row>
    <row r="128" spans="1:8" s="40" customFormat="1" ht="24" x14ac:dyDescent="0.25">
      <c r="A128" s="6" t="s">
        <v>243</v>
      </c>
      <c r="B128" s="4" t="s">
        <v>244</v>
      </c>
      <c r="C128" s="5" t="s">
        <v>53</v>
      </c>
      <c r="D128" s="5">
        <v>100</v>
      </c>
      <c r="E128" s="19">
        <v>164.89</v>
      </c>
      <c r="F128" s="36">
        <f t="shared" si="54"/>
        <v>4.6923733636881044</v>
      </c>
      <c r="G128" s="41">
        <f t="shared" si="55"/>
        <v>469.23733636881042</v>
      </c>
      <c r="H128" s="58">
        <f t="shared" si="56"/>
        <v>16489</v>
      </c>
    </row>
    <row r="129" spans="1:8" s="40" customFormat="1" x14ac:dyDescent="0.25">
      <c r="A129" s="6" t="s">
        <v>245</v>
      </c>
      <c r="B129" s="4" t="s">
        <v>246</v>
      </c>
      <c r="C129" s="5" t="s">
        <v>185</v>
      </c>
      <c r="D129" s="5">
        <v>45</v>
      </c>
      <c r="E129" s="19">
        <v>31.28</v>
      </c>
      <c r="F129" s="36">
        <f t="shared" si="54"/>
        <v>0.89015367103016507</v>
      </c>
      <c r="G129" s="41">
        <f t="shared" si="55"/>
        <v>40.05691519635743</v>
      </c>
      <c r="H129" s="58">
        <f t="shared" si="56"/>
        <v>1407.6000000000001</v>
      </c>
    </row>
    <row r="130" spans="1:8" s="40" customFormat="1" ht="24" customHeight="1" x14ac:dyDescent="0.25">
      <c r="A130" s="6" t="s">
        <v>247</v>
      </c>
      <c r="B130" s="4" t="s">
        <v>248</v>
      </c>
      <c r="C130" s="5" t="s">
        <v>53</v>
      </c>
      <c r="D130" s="5">
        <v>100</v>
      </c>
      <c r="E130" s="19">
        <v>204.66</v>
      </c>
      <c r="F130" s="36">
        <f t="shared" si="54"/>
        <v>5.824132043255549</v>
      </c>
      <c r="G130" s="41">
        <f t="shared" si="55"/>
        <v>582.41320432555494</v>
      </c>
      <c r="H130" s="58">
        <f t="shared" si="56"/>
        <v>20466</v>
      </c>
    </row>
    <row r="131" spans="1:8" s="40" customFormat="1" x14ac:dyDescent="0.25">
      <c r="A131" s="6" t="s">
        <v>249</v>
      </c>
      <c r="B131" s="4" t="s">
        <v>250</v>
      </c>
      <c r="C131" s="5" t="s">
        <v>53</v>
      </c>
      <c r="D131" s="5">
        <v>1</v>
      </c>
      <c r="E131" s="19">
        <v>161.72</v>
      </c>
      <c r="F131" s="36">
        <f t="shared" si="54"/>
        <v>4.6021627774615821</v>
      </c>
      <c r="G131" s="41">
        <f t="shared" si="55"/>
        <v>4.6021627774615821</v>
      </c>
      <c r="H131" s="58">
        <f t="shared" si="56"/>
        <v>161.72</v>
      </c>
    </row>
    <row r="132" spans="1:8" s="40" customFormat="1" x14ac:dyDescent="0.25">
      <c r="A132" s="6" t="s">
        <v>251</v>
      </c>
      <c r="B132" s="4" t="s">
        <v>252</v>
      </c>
      <c r="C132" s="5" t="s">
        <v>53</v>
      </c>
      <c r="D132" s="5">
        <v>1</v>
      </c>
      <c r="E132" s="19">
        <v>42.68</v>
      </c>
      <c r="F132" s="36">
        <f t="shared" si="54"/>
        <v>1.2145702902675013</v>
      </c>
      <c r="G132" s="41">
        <f t="shared" si="55"/>
        <v>1.2145702902675013</v>
      </c>
      <c r="H132" s="58">
        <f t="shared" si="56"/>
        <v>42.68</v>
      </c>
    </row>
    <row r="133" spans="1:8" s="40" customFormat="1" x14ac:dyDescent="0.25">
      <c r="A133" s="6" t="s">
        <v>253</v>
      </c>
      <c r="B133" s="4" t="s">
        <v>254</v>
      </c>
      <c r="C133" s="5" t="s">
        <v>62</v>
      </c>
      <c r="D133" s="5">
        <v>1</v>
      </c>
      <c r="E133" s="19">
        <v>982.81500000000005</v>
      </c>
      <c r="F133" s="36">
        <f t="shared" si="54"/>
        <v>27.968554354012522</v>
      </c>
      <c r="G133" s="41">
        <f t="shared" si="55"/>
        <v>27.968554354012522</v>
      </c>
      <c r="H133" s="58">
        <f t="shared" si="56"/>
        <v>982.81500000000005</v>
      </c>
    </row>
    <row r="134" spans="1:8" s="40" customFormat="1" x14ac:dyDescent="0.25">
      <c r="A134" s="20">
        <v>11</v>
      </c>
      <c r="B134" s="23" t="s">
        <v>255</v>
      </c>
      <c r="C134" s="21" t="s">
        <v>12</v>
      </c>
      <c r="D134" s="21" t="s">
        <v>13</v>
      </c>
      <c r="E134" s="22" t="s">
        <v>14</v>
      </c>
      <c r="F134" s="34" t="s">
        <v>15</v>
      </c>
      <c r="G134" s="34" t="s">
        <v>16</v>
      </c>
      <c r="H134" s="24" t="s">
        <v>17</v>
      </c>
    </row>
    <row r="135" spans="1:8" s="40" customFormat="1" x14ac:dyDescent="0.25">
      <c r="A135" s="6" t="s">
        <v>256</v>
      </c>
      <c r="B135" s="4" t="s">
        <v>257</v>
      </c>
      <c r="C135" s="5" t="s">
        <v>62</v>
      </c>
      <c r="D135" s="5">
        <v>1</v>
      </c>
      <c r="E135" s="19">
        <v>1069.1100000000001</v>
      </c>
      <c r="F135" s="36">
        <f t="shared" ref="F135:F138" si="57">E135/$I$2</f>
        <v>30.424302788844624</v>
      </c>
      <c r="G135" s="41">
        <f t="shared" ref="G135:G138" si="58">D135*F135</f>
        <v>30.424302788844624</v>
      </c>
      <c r="H135" s="58">
        <f t="shared" ref="H135:H138" si="59">D135*F135*$H$2</f>
        <v>1069.1100000000001</v>
      </c>
    </row>
    <row r="136" spans="1:8" s="40" customFormat="1" x14ac:dyDescent="0.25">
      <c r="A136" s="6" t="s">
        <v>258</v>
      </c>
      <c r="B136" s="4" t="s">
        <v>259</v>
      </c>
      <c r="C136" s="5" t="s">
        <v>62</v>
      </c>
      <c r="D136" s="5">
        <v>1</v>
      </c>
      <c r="E136" s="19">
        <v>1400</v>
      </c>
      <c r="F136" s="36">
        <f t="shared" si="57"/>
        <v>39.840637450199203</v>
      </c>
      <c r="G136" s="41">
        <f t="shared" si="58"/>
        <v>39.840637450199203</v>
      </c>
      <c r="H136" s="58">
        <f t="shared" si="59"/>
        <v>1400</v>
      </c>
    </row>
    <row r="137" spans="1:8" s="40" customFormat="1" x14ac:dyDescent="0.25">
      <c r="A137" s="6" t="s">
        <v>260</v>
      </c>
      <c r="B137" s="4" t="s">
        <v>261</v>
      </c>
      <c r="C137" s="5" t="s">
        <v>53</v>
      </c>
      <c r="D137" s="5">
        <v>1</v>
      </c>
      <c r="E137" s="19">
        <v>402.45</v>
      </c>
      <c r="F137" s="36">
        <f t="shared" si="57"/>
        <v>11.452760387023334</v>
      </c>
      <c r="G137" s="41">
        <f t="shared" si="58"/>
        <v>11.452760387023334</v>
      </c>
      <c r="H137" s="58">
        <f t="shared" si="59"/>
        <v>402.44999999999993</v>
      </c>
    </row>
    <row r="138" spans="1:8" s="40" customFormat="1" ht="24" x14ac:dyDescent="0.25">
      <c r="A138" s="6" t="s">
        <v>262</v>
      </c>
      <c r="B138" s="4" t="s">
        <v>263</v>
      </c>
      <c r="C138" s="5" t="s">
        <v>264</v>
      </c>
      <c r="D138" s="5">
        <v>1</v>
      </c>
      <c r="E138" s="19">
        <v>27</v>
      </c>
      <c r="F138" s="36">
        <f t="shared" si="57"/>
        <v>0.76835515082527028</v>
      </c>
      <c r="G138" s="41">
        <f t="shared" si="58"/>
        <v>0.76835515082527028</v>
      </c>
      <c r="H138" s="58">
        <f t="shared" si="59"/>
        <v>26.999999999999996</v>
      </c>
    </row>
    <row r="139" spans="1:8" s="40" customFormat="1" x14ac:dyDescent="0.25">
      <c r="A139" s="12" t="s">
        <v>265</v>
      </c>
      <c r="B139" s="16" t="s">
        <v>266</v>
      </c>
      <c r="C139" s="17" t="s">
        <v>12</v>
      </c>
      <c r="D139" s="17" t="s">
        <v>13</v>
      </c>
      <c r="E139" s="18" t="s">
        <v>14</v>
      </c>
      <c r="F139" s="35" t="s">
        <v>15</v>
      </c>
      <c r="G139" s="35" t="s">
        <v>16</v>
      </c>
      <c r="H139" s="26" t="s">
        <v>17</v>
      </c>
    </row>
    <row r="140" spans="1:8" s="40" customFormat="1" x14ac:dyDescent="0.25">
      <c r="A140" s="1" t="s">
        <v>267</v>
      </c>
      <c r="B140" s="3" t="s">
        <v>268</v>
      </c>
      <c r="C140" s="8" t="s">
        <v>53</v>
      </c>
      <c r="D140" s="8">
        <v>1</v>
      </c>
      <c r="E140" s="15">
        <v>245.60499999999999</v>
      </c>
      <c r="F140" s="41">
        <f t="shared" ref="F140:F144" si="60">E140/$I$2</f>
        <v>6.9893284006829823</v>
      </c>
      <c r="G140" s="41">
        <f t="shared" ref="G140:G144" si="61">D140*F140</f>
        <v>6.9893284006829823</v>
      </c>
      <c r="H140" s="58">
        <f t="shared" ref="H140:H144" si="62">D140*F140*$H$2</f>
        <v>245.60499999999999</v>
      </c>
    </row>
    <row r="141" spans="1:8" s="40" customFormat="1" x14ac:dyDescent="0.25">
      <c r="A141" s="1" t="s">
        <v>269</v>
      </c>
      <c r="B141" s="3" t="s">
        <v>270</v>
      </c>
      <c r="C141" s="8" t="s">
        <v>53</v>
      </c>
      <c r="D141" s="8">
        <v>200</v>
      </c>
      <c r="E141" s="15">
        <v>233.63</v>
      </c>
      <c r="F141" s="41">
        <f t="shared" si="60"/>
        <v>6.6485486624928853</v>
      </c>
      <c r="G141" s="41">
        <f t="shared" si="61"/>
        <v>1329.7097324985771</v>
      </c>
      <c r="H141" s="58">
        <f t="shared" si="62"/>
        <v>46726</v>
      </c>
    </row>
    <row r="142" spans="1:8" s="40" customFormat="1" x14ac:dyDescent="0.25">
      <c r="A142" s="1" t="s">
        <v>271</v>
      </c>
      <c r="B142" s="3" t="s">
        <v>272</v>
      </c>
      <c r="C142" s="8" t="s">
        <v>53</v>
      </c>
      <c r="D142" s="8">
        <v>1</v>
      </c>
      <c r="E142" s="15">
        <v>180.08</v>
      </c>
      <c r="F142" s="41">
        <f t="shared" si="60"/>
        <v>5.1246442800227667</v>
      </c>
      <c r="G142" s="41">
        <f t="shared" si="61"/>
        <v>5.1246442800227667</v>
      </c>
      <c r="H142" s="58">
        <f t="shared" si="62"/>
        <v>180.08</v>
      </c>
    </row>
    <row r="143" spans="1:8" s="40" customFormat="1" x14ac:dyDescent="0.25">
      <c r="A143" s="1" t="s">
        <v>273</v>
      </c>
      <c r="B143" s="3" t="s">
        <v>274</v>
      </c>
      <c r="C143" s="8" t="s">
        <v>53</v>
      </c>
      <c r="D143" s="8">
        <v>1</v>
      </c>
      <c r="E143" s="15">
        <v>170.42</v>
      </c>
      <c r="F143" s="41">
        <f t="shared" si="60"/>
        <v>4.8497438816163916</v>
      </c>
      <c r="G143" s="41">
        <f t="shared" si="61"/>
        <v>4.8497438816163916</v>
      </c>
      <c r="H143" s="58">
        <f t="shared" si="62"/>
        <v>170.42000000000002</v>
      </c>
    </row>
    <row r="144" spans="1:8" s="40" customFormat="1" x14ac:dyDescent="0.25">
      <c r="A144" s="1" t="s">
        <v>275</v>
      </c>
      <c r="B144" s="3" t="s">
        <v>276</v>
      </c>
      <c r="C144" s="8" t="s">
        <v>53</v>
      </c>
      <c r="D144" s="8">
        <v>1</v>
      </c>
      <c r="E144" s="15">
        <v>293.61</v>
      </c>
      <c r="F144" s="41">
        <f t="shared" si="60"/>
        <v>8.3554354012521337</v>
      </c>
      <c r="G144" s="41">
        <f t="shared" si="61"/>
        <v>8.3554354012521337</v>
      </c>
      <c r="H144" s="58">
        <f t="shared" si="62"/>
        <v>293.60999999999996</v>
      </c>
    </row>
    <row r="145" spans="1:8" s="40" customFormat="1" x14ac:dyDescent="0.25">
      <c r="A145" s="12" t="s">
        <v>277</v>
      </c>
      <c r="B145" s="16" t="s">
        <v>278</v>
      </c>
      <c r="C145" s="17" t="s">
        <v>12</v>
      </c>
      <c r="D145" s="17" t="s">
        <v>13</v>
      </c>
      <c r="E145" s="18" t="s">
        <v>14</v>
      </c>
      <c r="F145" s="35" t="s">
        <v>15</v>
      </c>
      <c r="G145" s="35" t="s">
        <v>16</v>
      </c>
      <c r="H145" s="26" t="s">
        <v>17</v>
      </c>
    </row>
    <row r="146" spans="1:8" s="40" customFormat="1" x14ac:dyDescent="0.25">
      <c r="A146" s="1" t="s">
        <v>279</v>
      </c>
      <c r="B146" s="3" t="s">
        <v>280</v>
      </c>
      <c r="C146" s="8" t="s">
        <v>62</v>
      </c>
      <c r="D146" s="8">
        <v>1</v>
      </c>
      <c r="E146" s="19">
        <v>218.17500000000001</v>
      </c>
      <c r="F146" s="41">
        <f t="shared" ref="F146:F147" si="63">E146/$I$2</f>
        <v>6.2087364826408651</v>
      </c>
      <c r="G146" s="41">
        <f t="shared" ref="G146:G147" si="64">D146*F146</f>
        <v>6.2087364826408651</v>
      </c>
      <c r="H146" s="58">
        <f t="shared" ref="H146:H147" si="65">D146*F146*$H$2</f>
        <v>218.17500000000001</v>
      </c>
    </row>
    <row r="147" spans="1:8" s="40" customFormat="1" x14ac:dyDescent="0.25">
      <c r="A147" s="1" t="s">
        <v>281</v>
      </c>
      <c r="B147" s="3" t="s">
        <v>282</v>
      </c>
      <c r="C147" s="8" t="s">
        <v>62</v>
      </c>
      <c r="D147" s="8">
        <v>1</v>
      </c>
      <c r="E147" s="19">
        <v>225.685</v>
      </c>
      <c r="F147" s="41">
        <f t="shared" si="63"/>
        <v>6.4224530449630048</v>
      </c>
      <c r="G147" s="41">
        <f t="shared" si="64"/>
        <v>6.4224530449630048</v>
      </c>
      <c r="H147" s="58">
        <f t="shared" si="65"/>
        <v>225.685</v>
      </c>
    </row>
    <row r="148" spans="1:8" s="40" customFormat="1" ht="24" x14ac:dyDescent="0.25">
      <c r="A148" s="20">
        <v>12</v>
      </c>
      <c r="B148" s="23" t="s">
        <v>781</v>
      </c>
      <c r="C148" s="21" t="s">
        <v>12</v>
      </c>
      <c r="D148" s="21" t="s">
        <v>13</v>
      </c>
      <c r="E148" s="22" t="s">
        <v>14</v>
      </c>
      <c r="F148" s="34" t="s">
        <v>15</v>
      </c>
      <c r="G148" s="34" t="s">
        <v>16</v>
      </c>
      <c r="H148" s="24" t="s">
        <v>17</v>
      </c>
    </row>
    <row r="149" spans="1:8" s="40" customFormat="1" x14ac:dyDescent="0.25">
      <c r="A149" s="6" t="s">
        <v>283</v>
      </c>
      <c r="B149" s="4" t="s">
        <v>284</v>
      </c>
      <c r="C149" s="5" t="s">
        <v>62</v>
      </c>
      <c r="D149" s="5">
        <v>1</v>
      </c>
      <c r="E149" s="19">
        <v>340</v>
      </c>
      <c r="F149" s="36">
        <f t="shared" ref="F149:F169" si="66">E149/$I$2</f>
        <v>9.6755833807626637</v>
      </c>
      <c r="G149" s="41">
        <f t="shared" ref="G149:G169" si="67">D149*F149</f>
        <v>9.6755833807626637</v>
      </c>
      <c r="H149" s="58">
        <f t="shared" ref="H149:H169" si="68">D149*F149*$H$2</f>
        <v>340</v>
      </c>
    </row>
    <row r="150" spans="1:8" s="40" customFormat="1" x14ac:dyDescent="0.25">
      <c r="A150" s="6" t="s">
        <v>285</v>
      </c>
      <c r="B150" s="4" t="s">
        <v>286</v>
      </c>
      <c r="C150" s="5" t="s">
        <v>62</v>
      </c>
      <c r="D150" s="5">
        <v>1</v>
      </c>
      <c r="E150" s="19">
        <v>2320.16</v>
      </c>
      <c r="F150" s="36">
        <f t="shared" si="66"/>
        <v>66.026180990324406</v>
      </c>
      <c r="G150" s="41">
        <f t="shared" si="67"/>
        <v>66.026180990324406</v>
      </c>
      <c r="H150" s="58">
        <f t="shared" si="68"/>
        <v>2320.16</v>
      </c>
    </row>
    <row r="151" spans="1:8" s="40" customFormat="1" x14ac:dyDescent="0.25">
      <c r="A151" s="6" t="s">
        <v>287</v>
      </c>
      <c r="B151" s="4" t="s">
        <v>288</v>
      </c>
      <c r="C151" s="5" t="s">
        <v>53</v>
      </c>
      <c r="D151" s="5">
        <v>1</v>
      </c>
      <c r="E151" s="19">
        <v>112</v>
      </c>
      <c r="F151" s="36">
        <f t="shared" si="66"/>
        <v>3.1872509960159361</v>
      </c>
      <c r="G151" s="41">
        <f t="shared" si="67"/>
        <v>3.1872509960159361</v>
      </c>
      <c r="H151" s="58">
        <f t="shared" si="68"/>
        <v>112</v>
      </c>
    </row>
    <row r="152" spans="1:8" s="40" customFormat="1" x14ac:dyDescent="0.25">
      <c r="A152" s="6" t="s">
        <v>289</v>
      </c>
      <c r="B152" s="4" t="s">
        <v>290</v>
      </c>
      <c r="C152" s="5" t="s">
        <v>53</v>
      </c>
      <c r="D152" s="5">
        <v>1</v>
      </c>
      <c r="E152" s="19">
        <v>50.8</v>
      </c>
      <c r="F152" s="36">
        <f t="shared" si="66"/>
        <v>1.4456459874786567</v>
      </c>
      <c r="G152" s="41">
        <f t="shared" si="67"/>
        <v>1.4456459874786567</v>
      </c>
      <c r="H152" s="58">
        <f t="shared" si="68"/>
        <v>50.8</v>
      </c>
    </row>
    <row r="153" spans="1:8" s="40" customFormat="1" x14ac:dyDescent="0.25">
      <c r="A153" s="6" t="s">
        <v>291</v>
      </c>
      <c r="B153" s="4" t="s">
        <v>292</v>
      </c>
      <c r="C153" s="5" t="s">
        <v>53</v>
      </c>
      <c r="D153" s="5">
        <v>1</v>
      </c>
      <c r="E153" s="19">
        <v>81.685000000000002</v>
      </c>
      <c r="F153" s="36">
        <f t="shared" si="66"/>
        <v>2.32455890722823</v>
      </c>
      <c r="G153" s="41">
        <f t="shared" si="67"/>
        <v>2.32455890722823</v>
      </c>
      <c r="H153" s="58">
        <f t="shared" si="68"/>
        <v>81.685000000000002</v>
      </c>
    </row>
    <row r="154" spans="1:8" s="43" customFormat="1" ht="27" customHeight="1" x14ac:dyDescent="0.25">
      <c r="A154" s="6" t="s">
        <v>293</v>
      </c>
      <c r="B154" s="38" t="s">
        <v>294</v>
      </c>
      <c r="C154" s="5" t="s">
        <v>53</v>
      </c>
      <c r="D154" s="5">
        <v>1</v>
      </c>
      <c r="E154" s="19">
        <v>119.57</v>
      </c>
      <c r="F154" s="36">
        <f t="shared" si="66"/>
        <v>3.4026750142287989</v>
      </c>
      <c r="G154" s="41">
        <f t="shared" si="67"/>
        <v>3.4026750142287989</v>
      </c>
      <c r="H154" s="58">
        <f t="shared" si="68"/>
        <v>119.57</v>
      </c>
    </row>
    <row r="155" spans="1:8" s="70" customFormat="1" x14ac:dyDescent="0.25">
      <c r="A155" s="63" t="s">
        <v>295</v>
      </c>
      <c r="B155" s="68" t="s">
        <v>296</v>
      </c>
      <c r="C155" s="64" t="s">
        <v>62</v>
      </c>
      <c r="D155" s="64">
        <v>1</v>
      </c>
      <c r="E155" s="65">
        <v>196.23999999999998</v>
      </c>
      <c r="F155" s="69">
        <f t="shared" si="66"/>
        <v>5.5845190665907793</v>
      </c>
      <c r="G155" s="41">
        <f t="shared" si="67"/>
        <v>5.5845190665907793</v>
      </c>
      <c r="H155" s="58">
        <f t="shared" si="68"/>
        <v>196.23999999999998</v>
      </c>
    </row>
    <row r="156" spans="1:8" s="40" customFormat="1" ht="24" x14ac:dyDescent="0.25">
      <c r="A156" s="6" t="s">
        <v>297</v>
      </c>
      <c r="B156" s="4" t="s">
        <v>298</v>
      </c>
      <c r="C156" s="64" t="s">
        <v>62</v>
      </c>
      <c r="D156" s="5">
        <v>1</v>
      </c>
      <c r="E156" s="19">
        <v>321.53499999999997</v>
      </c>
      <c r="F156" s="36">
        <f t="shared" si="66"/>
        <v>9.1501138303927139</v>
      </c>
      <c r="G156" s="41">
        <f t="shared" si="67"/>
        <v>9.1501138303927139</v>
      </c>
      <c r="H156" s="58">
        <f t="shared" si="68"/>
        <v>321.53499999999997</v>
      </c>
    </row>
    <row r="157" spans="1:8" s="40" customFormat="1" x14ac:dyDescent="0.25">
      <c r="A157" s="6" t="s">
        <v>299</v>
      </c>
      <c r="B157" s="4" t="s">
        <v>300</v>
      </c>
      <c r="C157" s="5" t="s">
        <v>53</v>
      </c>
      <c r="D157" s="5">
        <v>1</v>
      </c>
      <c r="E157" s="19">
        <v>146</v>
      </c>
      <c r="F157" s="36">
        <f t="shared" si="66"/>
        <v>4.154809334092203</v>
      </c>
      <c r="G157" s="41">
        <f t="shared" si="67"/>
        <v>4.154809334092203</v>
      </c>
      <c r="H157" s="58">
        <f t="shared" si="68"/>
        <v>146.00000000000003</v>
      </c>
    </row>
    <row r="158" spans="1:8" s="40" customFormat="1" x14ac:dyDescent="0.25">
      <c r="A158" s="6" t="s">
        <v>301</v>
      </c>
      <c r="B158" s="4" t="s">
        <v>302</v>
      </c>
      <c r="C158" s="5" t="s">
        <v>43</v>
      </c>
      <c r="D158" s="5">
        <v>1</v>
      </c>
      <c r="E158" s="19">
        <v>201.99</v>
      </c>
      <c r="F158" s="36">
        <f t="shared" si="66"/>
        <v>5.7481502561183841</v>
      </c>
      <c r="G158" s="41">
        <f t="shared" si="67"/>
        <v>5.7481502561183841</v>
      </c>
      <c r="H158" s="58">
        <f t="shared" si="68"/>
        <v>201.99</v>
      </c>
    </row>
    <row r="159" spans="1:8" s="40" customFormat="1" x14ac:dyDescent="0.25">
      <c r="A159" s="6" t="s">
        <v>303</v>
      </c>
      <c r="B159" s="4" t="s">
        <v>304</v>
      </c>
      <c r="C159" s="5" t="s">
        <v>43</v>
      </c>
      <c r="D159" s="5">
        <v>50</v>
      </c>
      <c r="E159" s="19">
        <v>119.24</v>
      </c>
      <c r="F159" s="36">
        <f t="shared" si="66"/>
        <v>3.3932840068298233</v>
      </c>
      <c r="G159" s="41">
        <f t="shared" si="67"/>
        <v>169.66420034149115</v>
      </c>
      <c r="H159" s="58">
        <f t="shared" si="68"/>
        <v>5961.9999999999991</v>
      </c>
    </row>
    <row r="160" spans="1:8" s="40" customFormat="1" x14ac:dyDescent="0.25">
      <c r="A160" s="6" t="s">
        <v>305</v>
      </c>
      <c r="B160" s="4" t="s">
        <v>306</v>
      </c>
      <c r="C160" s="5" t="s">
        <v>43</v>
      </c>
      <c r="D160" s="5">
        <v>1</v>
      </c>
      <c r="E160" s="19">
        <v>5.33</v>
      </c>
      <c r="F160" s="36">
        <f t="shared" si="66"/>
        <v>0.15167899829254411</v>
      </c>
      <c r="G160" s="41">
        <f t="shared" si="67"/>
        <v>0.15167899829254411</v>
      </c>
      <c r="H160" s="58">
        <f t="shared" si="68"/>
        <v>5.33</v>
      </c>
    </row>
    <row r="161" spans="1:8" s="40" customFormat="1" x14ac:dyDescent="0.25">
      <c r="A161" s="6" t="s">
        <v>307</v>
      </c>
      <c r="B161" s="4" t="s">
        <v>308</v>
      </c>
      <c r="C161" s="5" t="s">
        <v>53</v>
      </c>
      <c r="D161" s="5">
        <v>1</v>
      </c>
      <c r="E161" s="19">
        <v>10.039999999999999</v>
      </c>
      <c r="F161" s="36">
        <f t="shared" si="66"/>
        <v>0.2857142857142857</v>
      </c>
      <c r="G161" s="41">
        <f t="shared" si="67"/>
        <v>0.2857142857142857</v>
      </c>
      <c r="H161" s="58">
        <f t="shared" si="68"/>
        <v>10.039999999999999</v>
      </c>
    </row>
    <row r="162" spans="1:8" s="40" customFormat="1" x14ac:dyDescent="0.25">
      <c r="A162" s="6" t="s">
        <v>309</v>
      </c>
      <c r="B162" s="4" t="s">
        <v>310</v>
      </c>
      <c r="C162" s="5" t="s">
        <v>53</v>
      </c>
      <c r="D162" s="5">
        <v>100</v>
      </c>
      <c r="E162" s="19">
        <v>147.07</v>
      </c>
      <c r="F162" s="36">
        <f t="shared" si="66"/>
        <v>4.1852589641434257</v>
      </c>
      <c r="G162" s="41">
        <f t="shared" si="67"/>
        <v>418.52589641434258</v>
      </c>
      <c r="H162" s="58">
        <f t="shared" si="68"/>
        <v>14706.999999999998</v>
      </c>
    </row>
    <row r="163" spans="1:8" s="40" customFormat="1" x14ac:dyDescent="0.25">
      <c r="A163" s="6" t="s">
        <v>311</v>
      </c>
      <c r="B163" s="4" t="s">
        <v>312</v>
      </c>
      <c r="C163" s="5" t="s">
        <v>53</v>
      </c>
      <c r="D163" s="5">
        <v>1</v>
      </c>
      <c r="E163" s="19">
        <v>83.960000000000008</v>
      </c>
      <c r="F163" s="36">
        <f t="shared" si="66"/>
        <v>2.3892999430848039</v>
      </c>
      <c r="G163" s="41">
        <f t="shared" si="67"/>
        <v>2.3892999430848039</v>
      </c>
      <c r="H163" s="58">
        <f t="shared" si="68"/>
        <v>83.960000000000008</v>
      </c>
    </row>
    <row r="164" spans="1:8" s="40" customFormat="1" x14ac:dyDescent="0.25">
      <c r="A164" s="6" t="s">
        <v>313</v>
      </c>
      <c r="B164" s="4" t="s">
        <v>314</v>
      </c>
      <c r="C164" s="5" t="s">
        <v>53</v>
      </c>
      <c r="D164" s="5">
        <v>1</v>
      </c>
      <c r="E164" s="19">
        <v>322.33000000000004</v>
      </c>
      <c r="F164" s="36">
        <f t="shared" si="66"/>
        <v>9.1727376209447939</v>
      </c>
      <c r="G164" s="41">
        <f t="shared" si="67"/>
        <v>9.1727376209447939</v>
      </c>
      <c r="H164" s="58">
        <f t="shared" si="68"/>
        <v>322.33000000000004</v>
      </c>
    </row>
    <row r="165" spans="1:8" s="40" customFormat="1" x14ac:dyDescent="0.25">
      <c r="A165" s="6" t="s">
        <v>315</v>
      </c>
      <c r="B165" s="4" t="s">
        <v>316</v>
      </c>
      <c r="C165" s="5" t="s">
        <v>53</v>
      </c>
      <c r="D165" s="5">
        <v>1</v>
      </c>
      <c r="E165" s="19">
        <v>154.59</v>
      </c>
      <c r="F165" s="36">
        <f t="shared" si="66"/>
        <v>4.3992601024473537</v>
      </c>
      <c r="G165" s="41">
        <f t="shared" si="67"/>
        <v>4.3992601024473537</v>
      </c>
      <c r="H165" s="58">
        <f t="shared" si="68"/>
        <v>154.59</v>
      </c>
    </row>
    <row r="166" spans="1:8" s="40" customFormat="1" x14ac:dyDescent="0.25">
      <c r="A166" s="6" t="s">
        <v>317</v>
      </c>
      <c r="B166" s="4" t="s">
        <v>318</v>
      </c>
      <c r="C166" s="5" t="s">
        <v>53</v>
      </c>
      <c r="D166" s="5">
        <v>1</v>
      </c>
      <c r="E166" s="19">
        <v>558.94000000000005</v>
      </c>
      <c r="F166" s="36">
        <f t="shared" si="66"/>
        <v>15.906089926010246</v>
      </c>
      <c r="G166" s="41">
        <f t="shared" si="67"/>
        <v>15.906089926010246</v>
      </c>
      <c r="H166" s="58">
        <f t="shared" si="68"/>
        <v>558.94000000000005</v>
      </c>
    </row>
    <row r="167" spans="1:8" s="40" customFormat="1" x14ac:dyDescent="0.25">
      <c r="A167" s="6" t="s">
        <v>319</v>
      </c>
      <c r="B167" s="4" t="s">
        <v>320</v>
      </c>
      <c r="C167" s="5" t="s">
        <v>53</v>
      </c>
      <c r="D167" s="5">
        <v>100</v>
      </c>
      <c r="E167" s="19">
        <v>154.06</v>
      </c>
      <c r="F167" s="36">
        <f t="shared" si="66"/>
        <v>4.3841775754126351</v>
      </c>
      <c r="G167" s="41">
        <f t="shared" si="67"/>
        <v>438.41775754126348</v>
      </c>
      <c r="H167" s="58">
        <f t="shared" si="68"/>
        <v>15405.999999999998</v>
      </c>
    </row>
    <row r="168" spans="1:8" s="40" customFormat="1" x14ac:dyDescent="0.25">
      <c r="A168" s="6" t="s">
        <v>321</v>
      </c>
      <c r="B168" s="4" t="s">
        <v>322</v>
      </c>
      <c r="C168" s="5" t="s">
        <v>53</v>
      </c>
      <c r="D168" s="5">
        <v>1</v>
      </c>
      <c r="E168" s="19">
        <v>493.24</v>
      </c>
      <c r="F168" s="36">
        <f t="shared" si="66"/>
        <v>14.036425725668753</v>
      </c>
      <c r="G168" s="41">
        <f t="shared" si="67"/>
        <v>14.036425725668753</v>
      </c>
      <c r="H168" s="58">
        <f t="shared" si="68"/>
        <v>493.24</v>
      </c>
    </row>
    <row r="169" spans="1:8" s="40" customFormat="1" x14ac:dyDescent="0.25">
      <c r="A169" s="6" t="s">
        <v>323</v>
      </c>
      <c r="B169" s="4" t="s">
        <v>324</v>
      </c>
      <c r="C169" s="5" t="s">
        <v>53</v>
      </c>
      <c r="D169" s="5">
        <v>1</v>
      </c>
      <c r="E169" s="19">
        <v>630.76</v>
      </c>
      <c r="F169" s="36">
        <f t="shared" si="66"/>
        <v>17.949914627205462</v>
      </c>
      <c r="G169" s="41">
        <f t="shared" si="67"/>
        <v>17.949914627205462</v>
      </c>
      <c r="H169" s="58">
        <f t="shared" si="68"/>
        <v>630.76</v>
      </c>
    </row>
    <row r="170" spans="1:8" s="40" customFormat="1" x14ac:dyDescent="0.25">
      <c r="A170" s="20">
        <v>13</v>
      </c>
      <c r="B170" s="23" t="s">
        <v>325</v>
      </c>
      <c r="C170" s="21" t="s">
        <v>12</v>
      </c>
      <c r="D170" s="21" t="s">
        <v>13</v>
      </c>
      <c r="E170" s="22" t="s">
        <v>14</v>
      </c>
      <c r="F170" s="34" t="s">
        <v>15</v>
      </c>
      <c r="G170" s="34" t="s">
        <v>16</v>
      </c>
      <c r="H170" s="24" t="s">
        <v>17</v>
      </c>
    </row>
    <row r="171" spans="1:8" s="40" customFormat="1" x14ac:dyDescent="0.25">
      <c r="A171" s="6" t="s">
        <v>326</v>
      </c>
      <c r="B171" s="4" t="s">
        <v>769</v>
      </c>
      <c r="C171" s="5" t="s">
        <v>139</v>
      </c>
      <c r="D171" s="5">
        <v>1</v>
      </c>
      <c r="E171" s="19">
        <v>1500</v>
      </c>
      <c r="F171" s="36">
        <f t="shared" ref="F171:F192" si="69">E171/$I$2</f>
        <v>42.686397268070571</v>
      </c>
      <c r="G171" s="41">
        <f t="shared" ref="G171:G192" si="70">D171*F171</f>
        <v>42.686397268070571</v>
      </c>
      <c r="H171" s="58">
        <f t="shared" ref="H171:H192" si="71">D171*F171*$H$2</f>
        <v>1500</v>
      </c>
    </row>
    <row r="172" spans="1:8" s="40" customFormat="1" x14ac:dyDescent="0.25">
      <c r="A172" s="6" t="s">
        <v>327</v>
      </c>
      <c r="B172" s="4" t="s">
        <v>328</v>
      </c>
      <c r="C172" s="5" t="s">
        <v>43</v>
      </c>
      <c r="D172" s="5">
        <v>1</v>
      </c>
      <c r="E172" s="19">
        <v>838.24</v>
      </c>
      <c r="F172" s="36">
        <f t="shared" si="69"/>
        <v>23.854297097324984</v>
      </c>
      <c r="G172" s="41">
        <f t="shared" si="70"/>
        <v>23.854297097324984</v>
      </c>
      <c r="H172" s="58">
        <f t="shared" si="71"/>
        <v>838.24</v>
      </c>
    </row>
    <row r="173" spans="1:8" s="40" customFormat="1" x14ac:dyDescent="0.25">
      <c r="A173" s="6" t="s">
        <v>329</v>
      </c>
      <c r="B173" s="4" t="s">
        <v>330</v>
      </c>
      <c r="C173" s="5" t="s">
        <v>43</v>
      </c>
      <c r="D173" s="5">
        <v>25</v>
      </c>
      <c r="E173" s="19">
        <v>450</v>
      </c>
      <c r="F173" s="36">
        <f t="shared" si="69"/>
        <v>12.805919180421172</v>
      </c>
      <c r="G173" s="41">
        <f t="shared" si="70"/>
        <v>320.1479795105293</v>
      </c>
      <c r="H173" s="58">
        <f t="shared" si="71"/>
        <v>11250</v>
      </c>
    </row>
    <row r="174" spans="1:8" s="40" customFormat="1" x14ac:dyDescent="0.25">
      <c r="A174" s="6" t="s">
        <v>331</v>
      </c>
      <c r="B174" s="4" t="s">
        <v>332</v>
      </c>
      <c r="C174" s="5" t="s">
        <v>43</v>
      </c>
      <c r="D174" s="5">
        <v>1</v>
      </c>
      <c r="E174" s="19">
        <v>125</v>
      </c>
      <c r="F174" s="36">
        <f t="shared" si="69"/>
        <v>3.5571997723392146</v>
      </c>
      <c r="G174" s="41">
        <f t="shared" si="70"/>
        <v>3.5571997723392146</v>
      </c>
      <c r="H174" s="58">
        <f t="shared" si="71"/>
        <v>125</v>
      </c>
    </row>
    <row r="175" spans="1:8" s="40" customFormat="1" x14ac:dyDescent="0.25">
      <c r="A175" s="6" t="s">
        <v>333</v>
      </c>
      <c r="B175" s="4" t="s">
        <v>334</v>
      </c>
      <c r="C175" s="5" t="s">
        <v>62</v>
      </c>
      <c r="D175" s="5">
        <v>1</v>
      </c>
      <c r="E175" s="19">
        <v>145</v>
      </c>
      <c r="F175" s="36">
        <f t="shared" si="69"/>
        <v>4.1263517359134889</v>
      </c>
      <c r="G175" s="41">
        <f t="shared" si="70"/>
        <v>4.1263517359134889</v>
      </c>
      <c r="H175" s="58">
        <f t="shared" si="71"/>
        <v>145</v>
      </c>
    </row>
    <row r="176" spans="1:8" s="40" customFormat="1" x14ac:dyDescent="0.25">
      <c r="A176" s="6" t="s">
        <v>335</v>
      </c>
      <c r="B176" s="4" t="s">
        <v>336</v>
      </c>
      <c r="C176" s="5" t="s">
        <v>62</v>
      </c>
      <c r="D176" s="5">
        <v>1</v>
      </c>
      <c r="E176" s="19">
        <v>345</v>
      </c>
      <c r="F176" s="36">
        <f t="shared" si="69"/>
        <v>9.8178713716562314</v>
      </c>
      <c r="G176" s="41">
        <f t="shared" si="70"/>
        <v>9.8178713716562314</v>
      </c>
      <c r="H176" s="58">
        <f t="shared" si="71"/>
        <v>345</v>
      </c>
    </row>
    <row r="177" spans="1:8" s="40" customFormat="1" x14ac:dyDescent="0.25">
      <c r="A177" s="6" t="s">
        <v>337</v>
      </c>
      <c r="B177" s="4" t="s">
        <v>338</v>
      </c>
      <c r="C177" s="5" t="s">
        <v>43</v>
      </c>
      <c r="D177" s="5">
        <v>200</v>
      </c>
      <c r="E177" s="19">
        <v>166</v>
      </c>
      <c r="F177" s="36">
        <f t="shared" si="69"/>
        <v>4.7239612976664764</v>
      </c>
      <c r="G177" s="41">
        <f t="shared" si="70"/>
        <v>944.79225953329524</v>
      </c>
      <c r="H177" s="58">
        <f t="shared" si="71"/>
        <v>33199.999999999993</v>
      </c>
    </row>
    <row r="178" spans="1:8" s="40" customFormat="1" x14ac:dyDescent="0.25">
      <c r="A178" s="6" t="s">
        <v>339</v>
      </c>
      <c r="B178" s="4" t="s">
        <v>340</v>
      </c>
      <c r="C178" s="5" t="s">
        <v>43</v>
      </c>
      <c r="D178" s="5">
        <v>1</v>
      </c>
      <c r="E178" s="19">
        <v>264.38</v>
      </c>
      <c r="F178" s="36">
        <f t="shared" si="69"/>
        <v>7.5236198064883322</v>
      </c>
      <c r="G178" s="41">
        <f t="shared" si="70"/>
        <v>7.5236198064883322</v>
      </c>
      <c r="H178" s="58">
        <f t="shared" si="71"/>
        <v>264.38</v>
      </c>
    </row>
    <row r="179" spans="1:8" s="40" customFormat="1" x14ac:dyDescent="0.25">
      <c r="A179" s="6" t="s">
        <v>341</v>
      </c>
      <c r="B179" s="4" t="s">
        <v>342</v>
      </c>
      <c r="C179" s="5" t="s">
        <v>43</v>
      </c>
      <c r="D179" s="5">
        <v>1</v>
      </c>
      <c r="E179" s="19">
        <v>341.69499999999999</v>
      </c>
      <c r="F179" s="36">
        <f t="shared" si="69"/>
        <v>9.7238190096755837</v>
      </c>
      <c r="G179" s="41">
        <f t="shared" si="70"/>
        <v>9.7238190096755837</v>
      </c>
      <c r="H179" s="58">
        <f t="shared" si="71"/>
        <v>341.69499999999999</v>
      </c>
    </row>
    <row r="180" spans="1:8" s="40" customFormat="1" x14ac:dyDescent="0.25">
      <c r="A180" s="6" t="s">
        <v>343</v>
      </c>
      <c r="B180" s="4" t="s">
        <v>344</v>
      </c>
      <c r="C180" s="5" t="s">
        <v>43</v>
      </c>
      <c r="D180" s="5">
        <v>1</v>
      </c>
      <c r="E180" s="19">
        <v>766.81</v>
      </c>
      <c r="F180" s="36">
        <f t="shared" si="69"/>
        <v>21.821570859419463</v>
      </c>
      <c r="G180" s="41">
        <f t="shared" si="70"/>
        <v>21.821570859419463</v>
      </c>
      <c r="H180" s="58">
        <f t="shared" si="71"/>
        <v>766.81</v>
      </c>
    </row>
    <row r="181" spans="1:8" s="40" customFormat="1" x14ac:dyDescent="0.25">
      <c r="A181" s="6" t="s">
        <v>345</v>
      </c>
      <c r="B181" s="4" t="s">
        <v>346</v>
      </c>
      <c r="C181" s="5" t="s">
        <v>43</v>
      </c>
      <c r="D181" s="5">
        <v>1</v>
      </c>
      <c r="E181" s="19">
        <v>1531.595</v>
      </c>
      <c r="F181" s="36">
        <f t="shared" si="69"/>
        <v>43.585515082527031</v>
      </c>
      <c r="G181" s="41">
        <f t="shared" si="70"/>
        <v>43.585515082527031</v>
      </c>
      <c r="H181" s="58">
        <f t="shared" si="71"/>
        <v>1531.5949999999998</v>
      </c>
    </row>
    <row r="182" spans="1:8" s="40" customFormat="1" x14ac:dyDescent="0.25">
      <c r="A182" s="6" t="s">
        <v>347</v>
      </c>
      <c r="B182" s="4" t="s">
        <v>348</v>
      </c>
      <c r="C182" s="5" t="s">
        <v>43</v>
      </c>
      <c r="D182" s="5">
        <v>1</v>
      </c>
      <c r="E182" s="19">
        <v>42.685000000000002</v>
      </c>
      <c r="F182" s="36">
        <f t="shared" si="69"/>
        <v>1.214712578258395</v>
      </c>
      <c r="G182" s="41">
        <f t="shared" si="70"/>
        <v>1.214712578258395</v>
      </c>
      <c r="H182" s="58">
        <f t="shared" si="71"/>
        <v>42.685000000000002</v>
      </c>
    </row>
    <row r="183" spans="1:8" s="40" customFormat="1" x14ac:dyDescent="0.25">
      <c r="A183" s="6" t="s">
        <v>349</v>
      </c>
      <c r="B183" s="4" t="s">
        <v>350</v>
      </c>
      <c r="C183" s="5" t="s">
        <v>43</v>
      </c>
      <c r="D183" s="5">
        <v>1</v>
      </c>
      <c r="E183" s="19">
        <v>84.015000000000001</v>
      </c>
      <c r="F183" s="36">
        <f t="shared" si="69"/>
        <v>2.3908651109846328</v>
      </c>
      <c r="G183" s="41">
        <f t="shared" si="70"/>
        <v>2.3908651109846328</v>
      </c>
      <c r="H183" s="58">
        <f t="shared" si="71"/>
        <v>84.015000000000001</v>
      </c>
    </row>
    <row r="184" spans="1:8" s="40" customFormat="1" x14ac:dyDescent="0.25">
      <c r="A184" s="6" t="s">
        <v>351</v>
      </c>
      <c r="B184" s="4" t="s">
        <v>352</v>
      </c>
      <c r="C184" s="5" t="s">
        <v>43</v>
      </c>
      <c r="D184" s="5">
        <v>1</v>
      </c>
      <c r="E184" s="19">
        <v>104.99</v>
      </c>
      <c r="F184" s="36">
        <f t="shared" si="69"/>
        <v>2.9877632327831529</v>
      </c>
      <c r="G184" s="41">
        <f t="shared" si="70"/>
        <v>2.9877632327831529</v>
      </c>
      <c r="H184" s="58">
        <f t="shared" si="71"/>
        <v>104.99</v>
      </c>
    </row>
    <row r="185" spans="1:8" s="40" customFormat="1" x14ac:dyDescent="0.25">
      <c r="A185" s="6" t="s">
        <v>353</v>
      </c>
      <c r="B185" s="4" t="s">
        <v>354</v>
      </c>
      <c r="C185" s="5" t="s">
        <v>43</v>
      </c>
      <c r="D185" s="5">
        <v>1</v>
      </c>
      <c r="E185" s="19">
        <v>326.89499999999998</v>
      </c>
      <c r="F185" s="36">
        <f t="shared" si="69"/>
        <v>9.30264655663062</v>
      </c>
      <c r="G185" s="41">
        <f t="shared" si="70"/>
        <v>9.30264655663062</v>
      </c>
      <c r="H185" s="58">
        <f t="shared" si="71"/>
        <v>326.89499999999998</v>
      </c>
    </row>
    <row r="186" spans="1:8" s="40" customFormat="1" x14ac:dyDescent="0.25">
      <c r="A186" s="6" t="s">
        <v>355</v>
      </c>
      <c r="B186" s="4" t="s">
        <v>356</v>
      </c>
      <c r="C186" s="5" t="s">
        <v>43</v>
      </c>
      <c r="D186" s="5">
        <v>35</v>
      </c>
      <c r="E186" s="19">
        <v>49</v>
      </c>
      <c r="F186" s="36">
        <f t="shared" si="69"/>
        <v>1.394422310756972</v>
      </c>
      <c r="G186" s="41">
        <f t="shared" si="70"/>
        <v>48.804780876494021</v>
      </c>
      <c r="H186" s="58">
        <f t="shared" si="71"/>
        <v>1715</v>
      </c>
    </row>
    <row r="187" spans="1:8" s="40" customFormat="1" x14ac:dyDescent="0.25">
      <c r="A187" s="6" t="s">
        <v>357</v>
      </c>
      <c r="B187" s="4" t="s">
        <v>358</v>
      </c>
      <c r="C187" s="5" t="s">
        <v>43</v>
      </c>
      <c r="D187" s="5">
        <v>50</v>
      </c>
      <c r="E187" s="19">
        <v>56</v>
      </c>
      <c r="F187" s="36">
        <f t="shared" si="69"/>
        <v>1.593625498007968</v>
      </c>
      <c r="G187" s="41">
        <f t="shared" si="70"/>
        <v>79.681274900398407</v>
      </c>
      <c r="H187" s="58">
        <f t="shared" si="71"/>
        <v>2800</v>
      </c>
    </row>
    <row r="188" spans="1:8" s="40" customFormat="1" x14ac:dyDescent="0.25">
      <c r="A188" s="6" t="s">
        <v>359</v>
      </c>
      <c r="B188" s="4" t="s">
        <v>360</v>
      </c>
      <c r="C188" s="5" t="s">
        <v>43</v>
      </c>
      <c r="D188" s="5">
        <v>10</v>
      </c>
      <c r="E188" s="19">
        <v>86.765000000000001</v>
      </c>
      <c r="F188" s="36">
        <f t="shared" si="69"/>
        <v>2.4691235059760954</v>
      </c>
      <c r="G188" s="41">
        <f t="shared" si="70"/>
        <v>24.691235059760956</v>
      </c>
      <c r="H188" s="58">
        <f t="shared" si="71"/>
        <v>867.65</v>
      </c>
    </row>
    <row r="189" spans="1:8" s="40" customFormat="1" x14ac:dyDescent="0.25">
      <c r="A189" s="6" t="s">
        <v>361</v>
      </c>
      <c r="B189" s="4" t="s">
        <v>362</v>
      </c>
      <c r="C189" s="5" t="s">
        <v>53</v>
      </c>
      <c r="D189" s="5">
        <v>1</v>
      </c>
      <c r="E189" s="19">
        <v>779.62</v>
      </c>
      <c r="F189" s="36">
        <f t="shared" si="69"/>
        <v>22.186112692088788</v>
      </c>
      <c r="G189" s="41">
        <f t="shared" si="70"/>
        <v>22.186112692088788</v>
      </c>
      <c r="H189" s="58">
        <f t="shared" si="71"/>
        <v>779.62</v>
      </c>
    </row>
    <row r="190" spans="1:8" s="40" customFormat="1" x14ac:dyDescent="0.25">
      <c r="A190" s="6" t="s">
        <v>363</v>
      </c>
      <c r="B190" s="4" t="s">
        <v>364</v>
      </c>
      <c r="C190" s="5" t="s">
        <v>43</v>
      </c>
      <c r="D190" s="5">
        <v>1</v>
      </c>
      <c r="E190" s="19">
        <v>90.8</v>
      </c>
      <c r="F190" s="36">
        <f t="shared" si="69"/>
        <v>2.5839499146272051</v>
      </c>
      <c r="G190" s="41">
        <f t="shared" si="70"/>
        <v>2.5839499146272051</v>
      </c>
      <c r="H190" s="58">
        <f t="shared" si="71"/>
        <v>90.799999999999983</v>
      </c>
    </row>
    <row r="191" spans="1:8" s="40" customFormat="1" x14ac:dyDescent="0.25">
      <c r="A191" s="6" t="s">
        <v>365</v>
      </c>
      <c r="B191" s="4" t="s">
        <v>366</v>
      </c>
      <c r="C191" s="5" t="s">
        <v>43</v>
      </c>
      <c r="D191" s="5">
        <v>1</v>
      </c>
      <c r="E191" s="19">
        <v>253.63</v>
      </c>
      <c r="F191" s="36">
        <f t="shared" si="69"/>
        <v>7.2177006260671597</v>
      </c>
      <c r="G191" s="41">
        <f t="shared" si="70"/>
        <v>7.2177006260671597</v>
      </c>
      <c r="H191" s="58">
        <f t="shared" si="71"/>
        <v>253.63</v>
      </c>
    </row>
    <row r="192" spans="1:8" s="40" customFormat="1" x14ac:dyDescent="0.25">
      <c r="A192" s="6" t="s">
        <v>367</v>
      </c>
      <c r="B192" s="4" t="s">
        <v>368</v>
      </c>
      <c r="C192" s="5" t="s">
        <v>139</v>
      </c>
      <c r="D192" s="5">
        <v>1</v>
      </c>
      <c r="E192" s="19">
        <v>51.652999999999999</v>
      </c>
      <c r="F192" s="36">
        <f t="shared" si="69"/>
        <v>1.4699203187250995</v>
      </c>
      <c r="G192" s="41">
        <f t="shared" si="70"/>
        <v>1.4699203187250995</v>
      </c>
      <c r="H192" s="58">
        <f t="shared" si="71"/>
        <v>51.652999999999999</v>
      </c>
    </row>
    <row r="193" spans="1:8" s="40" customFormat="1" x14ac:dyDescent="0.25">
      <c r="A193" s="20">
        <v>14</v>
      </c>
      <c r="B193" s="23" t="s">
        <v>369</v>
      </c>
      <c r="C193" s="21" t="s">
        <v>12</v>
      </c>
      <c r="D193" s="21" t="s">
        <v>13</v>
      </c>
      <c r="E193" s="22" t="s">
        <v>14</v>
      </c>
      <c r="F193" s="34" t="s">
        <v>15</v>
      </c>
      <c r="G193" s="34" t="s">
        <v>16</v>
      </c>
      <c r="H193" s="24" t="s">
        <v>17</v>
      </c>
    </row>
    <row r="194" spans="1:8" s="40" customFormat="1" x14ac:dyDescent="0.25">
      <c r="A194" s="6" t="s">
        <v>370</v>
      </c>
      <c r="B194" s="4" t="s">
        <v>371</v>
      </c>
      <c r="C194" s="5" t="s">
        <v>62</v>
      </c>
      <c r="D194" s="5">
        <v>1</v>
      </c>
      <c r="E194" s="19">
        <v>463.52</v>
      </c>
      <c r="F194" s="36">
        <f t="shared" ref="F194:F206" si="72">E194/$I$2</f>
        <v>13.190665907797381</v>
      </c>
      <c r="G194" s="41">
        <f t="shared" ref="G194:G206" si="73">D194*F194</f>
        <v>13.190665907797381</v>
      </c>
      <c r="H194" s="58">
        <f t="shared" ref="H194:H206" si="74">D194*F194*$H$2</f>
        <v>463.52</v>
      </c>
    </row>
    <row r="195" spans="1:8" s="40" customFormat="1" x14ac:dyDescent="0.25">
      <c r="A195" s="6" t="s">
        <v>372</v>
      </c>
      <c r="B195" s="4" t="s">
        <v>373</v>
      </c>
      <c r="C195" s="5" t="s">
        <v>62</v>
      </c>
      <c r="D195" s="5">
        <v>1</v>
      </c>
      <c r="E195" s="19">
        <v>359.06</v>
      </c>
      <c r="F195" s="36">
        <f t="shared" si="72"/>
        <v>10.217985202048947</v>
      </c>
      <c r="G195" s="41">
        <f t="shared" si="73"/>
        <v>10.217985202048947</v>
      </c>
      <c r="H195" s="58">
        <f t="shared" si="74"/>
        <v>359.06</v>
      </c>
    </row>
    <row r="196" spans="1:8" s="40" customFormat="1" x14ac:dyDescent="0.25">
      <c r="A196" s="6" t="s">
        <v>374</v>
      </c>
      <c r="B196" s="4" t="s">
        <v>375</v>
      </c>
      <c r="C196" s="5" t="s">
        <v>62</v>
      </c>
      <c r="D196" s="5">
        <v>25</v>
      </c>
      <c r="E196" s="19">
        <v>463.22</v>
      </c>
      <c r="F196" s="36">
        <f t="shared" si="72"/>
        <v>13.182128628343769</v>
      </c>
      <c r="G196" s="41">
        <f t="shared" si="73"/>
        <v>329.55321570859422</v>
      </c>
      <c r="H196" s="58">
        <f t="shared" si="74"/>
        <v>11580.500000000002</v>
      </c>
    </row>
    <row r="197" spans="1:8" s="40" customFormat="1" x14ac:dyDescent="0.25">
      <c r="A197" s="6" t="s">
        <v>376</v>
      </c>
      <c r="B197" s="4" t="s">
        <v>377</v>
      </c>
      <c r="C197" s="5" t="s">
        <v>53</v>
      </c>
      <c r="D197" s="5">
        <v>1</v>
      </c>
      <c r="E197" s="19">
        <v>15.37</v>
      </c>
      <c r="F197" s="36">
        <f t="shared" si="72"/>
        <v>0.43739328400682981</v>
      </c>
      <c r="G197" s="41">
        <f t="shared" si="73"/>
        <v>0.43739328400682981</v>
      </c>
      <c r="H197" s="58">
        <f t="shared" si="74"/>
        <v>15.37</v>
      </c>
    </row>
    <row r="198" spans="1:8" s="40" customFormat="1" x14ac:dyDescent="0.25">
      <c r="A198" s="6" t="s">
        <v>378</v>
      </c>
      <c r="B198" s="4" t="s">
        <v>379</v>
      </c>
      <c r="C198" s="5" t="s">
        <v>53</v>
      </c>
      <c r="D198" s="5">
        <v>1</v>
      </c>
      <c r="E198" s="19">
        <v>20.29</v>
      </c>
      <c r="F198" s="36">
        <f t="shared" si="72"/>
        <v>0.57740466704610127</v>
      </c>
      <c r="G198" s="41">
        <f t="shared" si="73"/>
        <v>0.57740466704610127</v>
      </c>
      <c r="H198" s="58">
        <f t="shared" si="74"/>
        <v>20.29</v>
      </c>
    </row>
    <row r="199" spans="1:8" s="40" customFormat="1" x14ac:dyDescent="0.25">
      <c r="A199" s="6" t="s">
        <v>380</v>
      </c>
      <c r="B199" s="4" t="s">
        <v>381</v>
      </c>
      <c r="C199" s="5" t="s">
        <v>53</v>
      </c>
      <c r="D199" s="5">
        <v>1</v>
      </c>
      <c r="E199" s="19">
        <v>3.5629999999999997</v>
      </c>
      <c r="F199" s="36">
        <f t="shared" si="72"/>
        <v>0.10139442231075696</v>
      </c>
      <c r="G199" s="41">
        <f t="shared" si="73"/>
        <v>0.10139442231075696</v>
      </c>
      <c r="H199" s="58">
        <f t="shared" si="74"/>
        <v>3.5629999999999997</v>
      </c>
    </row>
    <row r="200" spans="1:8" s="40" customFormat="1" x14ac:dyDescent="0.25">
      <c r="A200" s="6" t="s">
        <v>382</v>
      </c>
      <c r="B200" s="4" t="s">
        <v>383</v>
      </c>
      <c r="C200" s="5" t="s">
        <v>53</v>
      </c>
      <c r="D200" s="5">
        <v>1</v>
      </c>
      <c r="E200" s="19">
        <v>10.009999999999998</v>
      </c>
      <c r="F200" s="36">
        <f t="shared" si="72"/>
        <v>0.28486055776892422</v>
      </c>
      <c r="G200" s="41">
        <f t="shared" si="73"/>
        <v>0.28486055776892422</v>
      </c>
      <c r="H200" s="58">
        <f t="shared" si="74"/>
        <v>10.009999999999998</v>
      </c>
    </row>
    <row r="201" spans="1:8" s="40" customFormat="1" x14ac:dyDescent="0.25">
      <c r="A201" s="6" t="s">
        <v>384</v>
      </c>
      <c r="B201" s="4" t="s">
        <v>385</v>
      </c>
      <c r="C201" s="5" t="s">
        <v>139</v>
      </c>
      <c r="D201" s="5">
        <v>1</v>
      </c>
      <c r="E201" s="19">
        <v>69.894999999999996</v>
      </c>
      <c r="F201" s="36">
        <f t="shared" si="72"/>
        <v>1.989043824701195</v>
      </c>
      <c r="G201" s="41">
        <f t="shared" si="73"/>
        <v>1.989043824701195</v>
      </c>
      <c r="H201" s="58">
        <f t="shared" si="74"/>
        <v>69.894999999999996</v>
      </c>
    </row>
    <row r="202" spans="1:8" s="40" customFormat="1" x14ac:dyDescent="0.25">
      <c r="A202" s="6" t="s">
        <v>386</v>
      </c>
      <c r="B202" s="4" t="s">
        <v>387</v>
      </c>
      <c r="C202" s="5" t="s">
        <v>53</v>
      </c>
      <c r="D202" s="5">
        <v>1</v>
      </c>
      <c r="E202" s="19">
        <v>50.32</v>
      </c>
      <c r="F202" s="36">
        <f t="shared" si="72"/>
        <v>1.4319863403528743</v>
      </c>
      <c r="G202" s="41">
        <f t="shared" si="73"/>
        <v>1.4319863403528743</v>
      </c>
      <c r="H202" s="58">
        <f t="shared" si="74"/>
        <v>50.320000000000007</v>
      </c>
    </row>
    <row r="203" spans="1:8" s="40" customFormat="1" x14ac:dyDescent="0.25">
      <c r="A203" s="6" t="s">
        <v>388</v>
      </c>
      <c r="B203" s="4" t="s">
        <v>389</v>
      </c>
      <c r="C203" s="5" t="s">
        <v>53</v>
      </c>
      <c r="D203" s="5">
        <v>1</v>
      </c>
      <c r="E203" s="19">
        <v>4.0999999999999996</v>
      </c>
      <c r="F203" s="36">
        <f t="shared" si="72"/>
        <v>0.11667615253272623</v>
      </c>
      <c r="G203" s="41">
        <f t="shared" si="73"/>
        <v>0.11667615253272623</v>
      </c>
      <c r="H203" s="58">
        <f t="shared" si="74"/>
        <v>4.0999999999999996</v>
      </c>
    </row>
    <row r="204" spans="1:8" s="40" customFormat="1" x14ac:dyDescent="0.25">
      <c r="A204" s="6" t="s">
        <v>390</v>
      </c>
      <c r="B204" s="4" t="s">
        <v>391</v>
      </c>
      <c r="C204" s="5" t="s">
        <v>53</v>
      </c>
      <c r="D204" s="5">
        <v>1</v>
      </c>
      <c r="E204" s="19">
        <v>674.85500000000002</v>
      </c>
      <c r="F204" s="36">
        <f t="shared" si="72"/>
        <v>19.204752418895847</v>
      </c>
      <c r="G204" s="41">
        <f t="shared" si="73"/>
        <v>19.204752418895847</v>
      </c>
      <c r="H204" s="58">
        <f t="shared" si="74"/>
        <v>674.85500000000002</v>
      </c>
    </row>
    <row r="205" spans="1:8" s="40" customFormat="1" x14ac:dyDescent="0.25">
      <c r="A205" s="6" t="s">
        <v>392</v>
      </c>
      <c r="B205" s="4" t="s">
        <v>393</v>
      </c>
      <c r="C205" s="5" t="s">
        <v>62</v>
      </c>
      <c r="D205" s="5">
        <v>1</v>
      </c>
      <c r="E205" s="19">
        <v>976.17000000000007</v>
      </c>
      <c r="F205" s="36">
        <f t="shared" si="72"/>
        <v>27.779453614114971</v>
      </c>
      <c r="G205" s="41">
        <f t="shared" si="73"/>
        <v>27.779453614114971</v>
      </c>
      <c r="H205" s="58">
        <f t="shared" si="74"/>
        <v>976.17000000000007</v>
      </c>
    </row>
    <row r="206" spans="1:8" s="40" customFormat="1" x14ac:dyDescent="0.25">
      <c r="A206" s="6" t="s">
        <v>394</v>
      </c>
      <c r="B206" s="4" t="s">
        <v>395</v>
      </c>
      <c r="C206" s="5" t="s">
        <v>43</v>
      </c>
      <c r="D206" s="5">
        <v>1</v>
      </c>
      <c r="E206" s="19">
        <v>300.62</v>
      </c>
      <c r="F206" s="36">
        <f t="shared" si="72"/>
        <v>8.5549231644849169</v>
      </c>
      <c r="G206" s="41">
        <f t="shared" si="73"/>
        <v>8.5549231644849169</v>
      </c>
      <c r="H206" s="58">
        <f t="shared" si="74"/>
        <v>300.62</v>
      </c>
    </row>
    <row r="207" spans="1:8" s="40" customFormat="1" x14ac:dyDescent="0.25">
      <c r="A207" s="20">
        <v>15</v>
      </c>
      <c r="B207" s="23" t="s">
        <v>782</v>
      </c>
      <c r="C207" s="21" t="s">
        <v>12</v>
      </c>
      <c r="D207" s="21" t="s">
        <v>13</v>
      </c>
      <c r="E207" s="22" t="s">
        <v>14</v>
      </c>
      <c r="F207" s="34" t="s">
        <v>15</v>
      </c>
      <c r="G207" s="34" t="s">
        <v>16</v>
      </c>
      <c r="H207" s="24" t="s">
        <v>17</v>
      </c>
    </row>
    <row r="208" spans="1:8" s="40" customFormat="1" x14ac:dyDescent="0.25">
      <c r="A208" s="6" t="s">
        <v>396</v>
      </c>
      <c r="B208" s="4" t="s">
        <v>397</v>
      </c>
      <c r="C208" s="5" t="s">
        <v>139</v>
      </c>
      <c r="D208" s="5">
        <v>200</v>
      </c>
      <c r="E208" s="19">
        <v>21.454999999999998</v>
      </c>
      <c r="F208" s="36">
        <f t="shared" ref="F208:F216" si="75">E208/$I$2</f>
        <v>0.61055776892430269</v>
      </c>
      <c r="G208" s="41">
        <f t="shared" ref="G208:G216" si="76">D208*F208</f>
        <v>122.11155378486053</v>
      </c>
      <c r="H208" s="58">
        <f t="shared" ref="H208:H216" si="77">D208*F208*$H$2</f>
        <v>4290.9999999999991</v>
      </c>
    </row>
    <row r="209" spans="1:8" s="40" customFormat="1" x14ac:dyDescent="0.25">
      <c r="A209" s="6" t="s">
        <v>398</v>
      </c>
      <c r="B209" s="4" t="s">
        <v>399</v>
      </c>
      <c r="C209" s="5" t="s">
        <v>53</v>
      </c>
      <c r="D209" s="5">
        <v>1</v>
      </c>
      <c r="E209" s="19">
        <v>65.400000000000006</v>
      </c>
      <c r="F209" s="36">
        <f t="shared" si="75"/>
        <v>1.8611269208878771</v>
      </c>
      <c r="G209" s="41">
        <f t="shared" si="76"/>
        <v>1.8611269208878771</v>
      </c>
      <c r="H209" s="58">
        <f t="shared" si="77"/>
        <v>65.400000000000006</v>
      </c>
    </row>
    <row r="210" spans="1:8" s="40" customFormat="1" x14ac:dyDescent="0.25">
      <c r="A210" s="6" t="s">
        <v>400</v>
      </c>
      <c r="B210" s="4" t="s">
        <v>401</v>
      </c>
      <c r="C210" s="5" t="s">
        <v>53</v>
      </c>
      <c r="D210" s="5">
        <v>25</v>
      </c>
      <c r="E210" s="19">
        <v>33.07</v>
      </c>
      <c r="F210" s="36">
        <f t="shared" si="75"/>
        <v>0.94109277177006256</v>
      </c>
      <c r="G210" s="41">
        <f t="shared" si="76"/>
        <v>23.527319294251566</v>
      </c>
      <c r="H210" s="58">
        <f t="shared" si="77"/>
        <v>826.75</v>
      </c>
    </row>
    <row r="211" spans="1:8" s="40" customFormat="1" x14ac:dyDescent="0.25">
      <c r="A211" s="6" t="s">
        <v>402</v>
      </c>
      <c r="B211" s="4" t="s">
        <v>403</v>
      </c>
      <c r="C211" s="5" t="s">
        <v>53</v>
      </c>
      <c r="D211" s="5">
        <v>1</v>
      </c>
      <c r="E211" s="19">
        <v>45.09</v>
      </c>
      <c r="F211" s="36">
        <f t="shared" si="75"/>
        <v>1.2831531018782016</v>
      </c>
      <c r="G211" s="41">
        <f t="shared" si="76"/>
        <v>1.2831531018782016</v>
      </c>
      <c r="H211" s="58">
        <f t="shared" si="77"/>
        <v>45.09</v>
      </c>
    </row>
    <row r="212" spans="1:8" s="40" customFormat="1" ht="24" x14ac:dyDescent="0.25">
      <c r="A212" s="6" t="s">
        <v>404</v>
      </c>
      <c r="B212" s="4" t="s">
        <v>405</v>
      </c>
      <c r="C212" s="5" t="s">
        <v>53</v>
      </c>
      <c r="D212" s="5">
        <v>10</v>
      </c>
      <c r="E212" s="19">
        <v>178.405</v>
      </c>
      <c r="F212" s="36">
        <f t="shared" si="75"/>
        <v>5.0769778030734205</v>
      </c>
      <c r="G212" s="41">
        <f t="shared" si="76"/>
        <v>50.769778030734201</v>
      </c>
      <c r="H212" s="58">
        <f t="shared" si="77"/>
        <v>1784.05</v>
      </c>
    </row>
    <row r="213" spans="1:8" s="40" customFormat="1" x14ac:dyDescent="0.25">
      <c r="A213" s="6" t="s">
        <v>406</v>
      </c>
      <c r="B213" s="4" t="s">
        <v>407</v>
      </c>
      <c r="C213" s="5" t="s">
        <v>53</v>
      </c>
      <c r="D213" s="5">
        <v>200</v>
      </c>
      <c r="E213" s="19">
        <v>57.96</v>
      </c>
      <c r="F213" s="36">
        <f t="shared" si="75"/>
        <v>1.6494023904382471</v>
      </c>
      <c r="G213" s="41">
        <f t="shared" si="76"/>
        <v>329.88047808764941</v>
      </c>
      <c r="H213" s="58">
        <f t="shared" si="77"/>
        <v>11592</v>
      </c>
    </row>
    <row r="214" spans="1:8" s="40" customFormat="1" x14ac:dyDescent="0.25">
      <c r="A214" s="6" t="s">
        <v>408</v>
      </c>
      <c r="B214" s="4" t="s">
        <v>409</v>
      </c>
      <c r="C214" s="5" t="s">
        <v>53</v>
      </c>
      <c r="D214" s="5">
        <v>1</v>
      </c>
      <c r="E214" s="19">
        <v>39.843999999999994</v>
      </c>
      <c r="F214" s="36">
        <f t="shared" si="75"/>
        <v>1.1338645418326692</v>
      </c>
      <c r="G214" s="41">
        <f t="shared" si="76"/>
        <v>1.1338645418326692</v>
      </c>
      <c r="H214" s="58">
        <f t="shared" si="77"/>
        <v>39.843999999999994</v>
      </c>
    </row>
    <row r="215" spans="1:8" s="40" customFormat="1" x14ac:dyDescent="0.25">
      <c r="A215" s="6" t="s">
        <v>410</v>
      </c>
      <c r="B215" s="4" t="s">
        <v>411</v>
      </c>
      <c r="C215" s="5" t="s">
        <v>412</v>
      </c>
      <c r="D215" s="5">
        <v>100</v>
      </c>
      <c r="E215" s="19">
        <v>55.58</v>
      </c>
      <c r="F215" s="36">
        <f t="shared" si="75"/>
        <v>1.5816733067729083</v>
      </c>
      <c r="G215" s="41">
        <f t="shared" si="76"/>
        <v>158.16733067729083</v>
      </c>
      <c r="H215" s="58">
        <f t="shared" si="77"/>
        <v>5558</v>
      </c>
    </row>
    <row r="216" spans="1:8" s="40" customFormat="1" x14ac:dyDescent="0.25">
      <c r="A216" s="6" t="s">
        <v>413</v>
      </c>
      <c r="B216" s="4" t="s">
        <v>414</v>
      </c>
      <c r="C216" s="5" t="s">
        <v>139</v>
      </c>
      <c r="D216" s="5">
        <v>1</v>
      </c>
      <c r="E216" s="19">
        <v>78.5</v>
      </c>
      <c r="F216" s="36">
        <f t="shared" si="75"/>
        <v>2.2339214570290267</v>
      </c>
      <c r="G216" s="41">
        <f t="shared" si="76"/>
        <v>2.2339214570290267</v>
      </c>
      <c r="H216" s="58">
        <f t="shared" si="77"/>
        <v>78.5</v>
      </c>
    </row>
    <row r="217" spans="1:8" s="40" customFormat="1" x14ac:dyDescent="0.25">
      <c r="A217" s="20">
        <v>16</v>
      </c>
      <c r="B217" s="23" t="s">
        <v>415</v>
      </c>
      <c r="C217" s="21" t="s">
        <v>12</v>
      </c>
      <c r="D217" s="21" t="s">
        <v>13</v>
      </c>
      <c r="E217" s="22" t="s">
        <v>14</v>
      </c>
      <c r="F217" s="34" t="s">
        <v>15</v>
      </c>
      <c r="G217" s="34" t="s">
        <v>16</v>
      </c>
      <c r="H217" s="24" t="s">
        <v>17</v>
      </c>
    </row>
    <row r="218" spans="1:8" s="40" customFormat="1" x14ac:dyDescent="0.25">
      <c r="A218" s="6" t="s">
        <v>416</v>
      </c>
      <c r="B218" s="4" t="s">
        <v>417</v>
      </c>
      <c r="C218" s="5" t="s">
        <v>139</v>
      </c>
      <c r="D218" s="5">
        <v>1</v>
      </c>
      <c r="E218" s="19">
        <v>1400</v>
      </c>
      <c r="F218" s="36">
        <f t="shared" ref="F218:F265" si="78">E218/$I$2</f>
        <v>39.840637450199203</v>
      </c>
      <c r="G218" s="41">
        <f t="shared" ref="G218:G265" si="79">D218*F218</f>
        <v>39.840637450199203</v>
      </c>
      <c r="H218" s="58">
        <f t="shared" ref="H218:H265" si="80">D218*F218*$H$2</f>
        <v>1400</v>
      </c>
    </row>
    <row r="219" spans="1:8" s="40" customFormat="1" x14ac:dyDescent="0.25">
      <c r="A219" s="6" t="s">
        <v>418</v>
      </c>
      <c r="B219" s="4" t="s">
        <v>419</v>
      </c>
      <c r="C219" s="5" t="s">
        <v>139</v>
      </c>
      <c r="D219" s="5">
        <v>5</v>
      </c>
      <c r="E219" s="19">
        <v>1260</v>
      </c>
      <c r="F219" s="36">
        <f t="shared" si="78"/>
        <v>35.856573705179279</v>
      </c>
      <c r="G219" s="41">
        <f t="shared" si="79"/>
        <v>179.28286852589639</v>
      </c>
      <c r="H219" s="58">
        <f t="shared" si="80"/>
        <v>6299.9999999999991</v>
      </c>
    </row>
    <row r="220" spans="1:8" s="40" customFormat="1" x14ac:dyDescent="0.25">
      <c r="A220" s="6" t="s">
        <v>420</v>
      </c>
      <c r="B220" s="4" t="s">
        <v>421</v>
      </c>
      <c r="C220" s="5" t="s">
        <v>139</v>
      </c>
      <c r="D220" s="5">
        <v>1</v>
      </c>
      <c r="E220" s="19">
        <v>11060</v>
      </c>
      <c r="F220" s="36">
        <f t="shared" si="78"/>
        <v>314.74103585657372</v>
      </c>
      <c r="G220" s="41">
        <f t="shared" si="79"/>
        <v>314.74103585657372</v>
      </c>
      <c r="H220" s="58">
        <f t="shared" si="80"/>
        <v>11060</v>
      </c>
    </row>
    <row r="221" spans="1:8" s="40" customFormat="1" x14ac:dyDescent="0.25">
      <c r="A221" s="6" t="s">
        <v>422</v>
      </c>
      <c r="B221" s="4" t="s">
        <v>423</v>
      </c>
      <c r="C221" s="5" t="s">
        <v>139</v>
      </c>
      <c r="D221" s="5">
        <v>5</v>
      </c>
      <c r="E221" s="19">
        <v>12460</v>
      </c>
      <c r="F221" s="36">
        <f t="shared" si="78"/>
        <v>354.58167330677293</v>
      </c>
      <c r="G221" s="41">
        <f t="shared" si="79"/>
        <v>1772.9083665338646</v>
      </c>
      <c r="H221" s="58">
        <f t="shared" si="80"/>
        <v>62300.000000000007</v>
      </c>
    </row>
    <row r="222" spans="1:8" s="40" customFormat="1" x14ac:dyDescent="0.25">
      <c r="A222" s="6" t="s">
        <v>424</v>
      </c>
      <c r="B222" s="4" t="s">
        <v>425</v>
      </c>
      <c r="C222" s="5" t="s">
        <v>139</v>
      </c>
      <c r="D222" s="5">
        <v>1</v>
      </c>
      <c r="E222" s="19">
        <v>2450</v>
      </c>
      <c r="F222" s="36">
        <f t="shared" si="78"/>
        <v>69.721115537848604</v>
      </c>
      <c r="G222" s="41">
        <f t="shared" si="79"/>
        <v>69.721115537848604</v>
      </c>
      <c r="H222" s="58">
        <f t="shared" si="80"/>
        <v>2450</v>
      </c>
    </row>
    <row r="223" spans="1:8" s="40" customFormat="1" x14ac:dyDescent="0.25">
      <c r="A223" s="6" t="s">
        <v>426</v>
      </c>
      <c r="B223" s="4" t="s">
        <v>427</v>
      </c>
      <c r="C223" s="5" t="s">
        <v>139</v>
      </c>
      <c r="D223" s="5">
        <v>1</v>
      </c>
      <c r="E223" s="19">
        <v>303.16000000000003</v>
      </c>
      <c r="F223" s="36">
        <f t="shared" si="78"/>
        <v>8.62720546385885</v>
      </c>
      <c r="G223" s="41">
        <f t="shared" si="79"/>
        <v>8.62720546385885</v>
      </c>
      <c r="H223" s="58">
        <f t="shared" si="80"/>
        <v>303.15999999999997</v>
      </c>
    </row>
    <row r="224" spans="1:8" s="40" customFormat="1" x14ac:dyDescent="0.25">
      <c r="A224" s="6" t="s">
        <v>428</v>
      </c>
      <c r="B224" s="4" t="s">
        <v>429</v>
      </c>
      <c r="C224" s="5" t="s">
        <v>43</v>
      </c>
      <c r="D224" s="5">
        <v>1</v>
      </c>
      <c r="E224" s="19">
        <v>42.730000000000004</v>
      </c>
      <c r="F224" s="36">
        <f t="shared" si="78"/>
        <v>1.2159931701764373</v>
      </c>
      <c r="G224" s="41">
        <f t="shared" si="79"/>
        <v>1.2159931701764373</v>
      </c>
      <c r="H224" s="58">
        <f t="shared" si="80"/>
        <v>42.730000000000004</v>
      </c>
    </row>
    <row r="225" spans="1:8" s="40" customFormat="1" x14ac:dyDescent="0.25">
      <c r="A225" s="6" t="s">
        <v>430</v>
      </c>
      <c r="B225" s="4" t="s">
        <v>431</v>
      </c>
      <c r="C225" s="5" t="s">
        <v>139</v>
      </c>
      <c r="D225" s="5">
        <v>1</v>
      </c>
      <c r="E225" s="19">
        <v>79.989999999999995</v>
      </c>
      <c r="F225" s="36">
        <f t="shared" si="78"/>
        <v>2.27632327831531</v>
      </c>
      <c r="G225" s="41">
        <f t="shared" si="79"/>
        <v>2.27632327831531</v>
      </c>
      <c r="H225" s="58">
        <f t="shared" si="80"/>
        <v>79.989999999999995</v>
      </c>
    </row>
    <row r="226" spans="1:8" s="40" customFormat="1" x14ac:dyDescent="0.25">
      <c r="A226" s="6" t="s">
        <v>432</v>
      </c>
      <c r="B226" s="4" t="s">
        <v>433</v>
      </c>
      <c r="C226" s="5" t="s">
        <v>139</v>
      </c>
      <c r="D226" s="5">
        <v>1</v>
      </c>
      <c r="E226" s="19">
        <v>977.9</v>
      </c>
      <c r="F226" s="36">
        <f t="shared" si="78"/>
        <v>27.828685258964143</v>
      </c>
      <c r="G226" s="41">
        <f t="shared" si="79"/>
        <v>27.828685258964143</v>
      </c>
      <c r="H226" s="58">
        <f t="shared" si="80"/>
        <v>977.9</v>
      </c>
    </row>
    <row r="227" spans="1:8" s="40" customFormat="1" x14ac:dyDescent="0.25">
      <c r="A227" s="6" t="s">
        <v>434</v>
      </c>
      <c r="B227" s="4" t="s">
        <v>435</v>
      </c>
      <c r="C227" s="5" t="s">
        <v>139</v>
      </c>
      <c r="D227" s="5">
        <v>1</v>
      </c>
      <c r="E227" s="19">
        <v>693</v>
      </c>
      <c r="F227" s="36">
        <f t="shared" si="78"/>
        <v>19.721115537848604</v>
      </c>
      <c r="G227" s="41">
        <f t="shared" si="79"/>
        <v>19.721115537848604</v>
      </c>
      <c r="H227" s="58">
        <f t="shared" si="80"/>
        <v>693</v>
      </c>
    </row>
    <row r="228" spans="1:8" s="40" customFormat="1" x14ac:dyDescent="0.25">
      <c r="A228" s="6" t="s">
        <v>436</v>
      </c>
      <c r="B228" s="4" t="s">
        <v>437</v>
      </c>
      <c r="C228" s="5" t="s">
        <v>139</v>
      </c>
      <c r="D228" s="5">
        <v>1</v>
      </c>
      <c r="E228" s="19">
        <v>175</v>
      </c>
      <c r="F228" s="36">
        <f t="shared" si="78"/>
        <v>4.9800796812749004</v>
      </c>
      <c r="G228" s="41">
        <f t="shared" si="79"/>
        <v>4.9800796812749004</v>
      </c>
      <c r="H228" s="58">
        <f t="shared" si="80"/>
        <v>175</v>
      </c>
    </row>
    <row r="229" spans="1:8" s="40" customFormat="1" x14ac:dyDescent="0.25">
      <c r="A229" s="6" t="s">
        <v>438</v>
      </c>
      <c r="B229" s="4" t="s">
        <v>439</v>
      </c>
      <c r="C229" s="5" t="s">
        <v>139</v>
      </c>
      <c r="D229" s="5">
        <v>1</v>
      </c>
      <c r="E229" s="19">
        <v>180.6</v>
      </c>
      <c r="F229" s="36">
        <f t="shared" si="78"/>
        <v>5.1394422310756971</v>
      </c>
      <c r="G229" s="41">
        <f t="shared" si="79"/>
        <v>5.1394422310756971</v>
      </c>
      <c r="H229" s="58">
        <f t="shared" si="80"/>
        <v>180.6</v>
      </c>
    </row>
    <row r="230" spans="1:8" s="40" customFormat="1" x14ac:dyDescent="0.25">
      <c r="A230" s="6" t="s">
        <v>440</v>
      </c>
      <c r="B230" s="4" t="s">
        <v>441</v>
      </c>
      <c r="C230" s="5" t="s">
        <v>43</v>
      </c>
      <c r="D230" s="5">
        <v>1</v>
      </c>
      <c r="E230" s="19">
        <v>220.5</v>
      </c>
      <c r="F230" s="36">
        <f t="shared" si="78"/>
        <v>6.2749003984063743</v>
      </c>
      <c r="G230" s="41">
        <f t="shared" si="79"/>
        <v>6.2749003984063743</v>
      </c>
      <c r="H230" s="58">
        <f t="shared" si="80"/>
        <v>220.5</v>
      </c>
    </row>
    <row r="231" spans="1:8" s="40" customFormat="1" x14ac:dyDescent="0.25">
      <c r="A231" s="6" t="s">
        <v>442</v>
      </c>
      <c r="B231" s="4" t="s">
        <v>443</v>
      </c>
      <c r="C231" s="5" t="s">
        <v>43</v>
      </c>
      <c r="D231" s="5">
        <v>1</v>
      </c>
      <c r="E231" s="19">
        <v>38.394999999999996</v>
      </c>
      <c r="F231" s="36">
        <f t="shared" si="78"/>
        <v>1.0926294820717131</v>
      </c>
      <c r="G231" s="41">
        <f t="shared" si="79"/>
        <v>1.0926294820717131</v>
      </c>
      <c r="H231" s="58">
        <f t="shared" si="80"/>
        <v>38.394999999999996</v>
      </c>
    </row>
    <row r="232" spans="1:8" s="40" customFormat="1" x14ac:dyDescent="0.25">
      <c r="A232" s="6" t="s">
        <v>444</v>
      </c>
      <c r="B232" s="4" t="s">
        <v>445</v>
      </c>
      <c r="C232" s="5" t="s">
        <v>43</v>
      </c>
      <c r="D232" s="5">
        <v>75</v>
      </c>
      <c r="E232" s="19">
        <v>34.72</v>
      </c>
      <c r="F232" s="36">
        <f t="shared" si="78"/>
        <v>0.98804780876494014</v>
      </c>
      <c r="G232" s="41">
        <f t="shared" si="79"/>
        <v>74.103585657370516</v>
      </c>
      <c r="H232" s="58">
        <f t="shared" si="80"/>
        <v>2604</v>
      </c>
    </row>
    <row r="233" spans="1:8" s="40" customFormat="1" x14ac:dyDescent="0.25">
      <c r="A233" s="6" t="s">
        <v>446</v>
      </c>
      <c r="B233" s="4" t="s">
        <v>447</v>
      </c>
      <c r="C233" s="5" t="s">
        <v>43</v>
      </c>
      <c r="D233" s="5">
        <v>1</v>
      </c>
      <c r="E233" s="19">
        <v>45.284999999999997</v>
      </c>
      <c r="F233" s="36">
        <f t="shared" si="78"/>
        <v>1.2887023335230505</v>
      </c>
      <c r="G233" s="41">
        <f t="shared" si="79"/>
        <v>1.2887023335230505</v>
      </c>
      <c r="H233" s="58">
        <f t="shared" si="80"/>
        <v>45.284999999999997</v>
      </c>
    </row>
    <row r="234" spans="1:8" s="40" customFormat="1" x14ac:dyDescent="0.25">
      <c r="A234" s="6" t="s">
        <v>448</v>
      </c>
      <c r="B234" s="4" t="s">
        <v>449</v>
      </c>
      <c r="C234" s="5" t="s">
        <v>43</v>
      </c>
      <c r="D234" s="5">
        <v>1</v>
      </c>
      <c r="E234" s="19">
        <v>35.524999999999999</v>
      </c>
      <c r="F234" s="36">
        <f t="shared" si="78"/>
        <v>1.0109561752988048</v>
      </c>
      <c r="G234" s="41">
        <f t="shared" si="79"/>
        <v>1.0109561752988048</v>
      </c>
      <c r="H234" s="58">
        <f t="shared" si="80"/>
        <v>35.524999999999999</v>
      </c>
    </row>
    <row r="235" spans="1:8" s="40" customFormat="1" x14ac:dyDescent="0.25">
      <c r="A235" s="6" t="s">
        <v>450</v>
      </c>
      <c r="B235" s="4" t="s">
        <v>451</v>
      </c>
      <c r="C235" s="5" t="s">
        <v>43</v>
      </c>
      <c r="D235" s="5">
        <v>1</v>
      </c>
      <c r="E235" s="19">
        <v>42.629999999999995</v>
      </c>
      <c r="F235" s="36">
        <f t="shared" si="78"/>
        <v>1.2131474103585655</v>
      </c>
      <c r="G235" s="41">
        <f t="shared" si="79"/>
        <v>1.2131474103585655</v>
      </c>
      <c r="H235" s="58">
        <f t="shared" si="80"/>
        <v>42.629999999999995</v>
      </c>
    </row>
    <row r="236" spans="1:8" s="40" customFormat="1" x14ac:dyDescent="0.25">
      <c r="A236" s="6" t="s">
        <v>452</v>
      </c>
      <c r="B236" s="4" t="s">
        <v>453</v>
      </c>
      <c r="C236" s="5" t="s">
        <v>43</v>
      </c>
      <c r="D236" s="5">
        <v>1</v>
      </c>
      <c r="E236" s="19">
        <v>78.694999999999993</v>
      </c>
      <c r="F236" s="36">
        <f t="shared" si="78"/>
        <v>2.2394706886738756</v>
      </c>
      <c r="G236" s="41">
        <f t="shared" si="79"/>
        <v>2.2394706886738756</v>
      </c>
      <c r="H236" s="58">
        <f t="shared" si="80"/>
        <v>78.694999999999993</v>
      </c>
    </row>
    <row r="237" spans="1:8" s="40" customFormat="1" x14ac:dyDescent="0.25">
      <c r="A237" s="6" t="s">
        <v>454</v>
      </c>
      <c r="B237" s="4" t="s">
        <v>455</v>
      </c>
      <c r="C237" s="5" t="s">
        <v>43</v>
      </c>
      <c r="D237" s="5">
        <v>1</v>
      </c>
      <c r="E237" s="19">
        <v>20.2</v>
      </c>
      <c r="F237" s="36">
        <f t="shared" si="78"/>
        <v>0.57484348321001699</v>
      </c>
      <c r="G237" s="41">
        <f t="shared" si="79"/>
        <v>0.57484348321001699</v>
      </c>
      <c r="H237" s="58">
        <f t="shared" si="80"/>
        <v>20.199999999999996</v>
      </c>
    </row>
    <row r="238" spans="1:8" s="40" customFormat="1" x14ac:dyDescent="0.25">
      <c r="A238" s="6" t="s">
        <v>456</v>
      </c>
      <c r="B238" s="4" t="s">
        <v>457</v>
      </c>
      <c r="C238" s="5" t="s">
        <v>43</v>
      </c>
      <c r="D238" s="5">
        <v>1</v>
      </c>
      <c r="E238" s="19">
        <v>29.434999999999995</v>
      </c>
      <c r="F238" s="36">
        <f t="shared" si="78"/>
        <v>0.83764940239043806</v>
      </c>
      <c r="G238" s="41">
        <f t="shared" si="79"/>
        <v>0.83764940239043806</v>
      </c>
      <c r="H238" s="58">
        <f t="shared" si="80"/>
        <v>29.434999999999995</v>
      </c>
    </row>
    <row r="239" spans="1:8" s="40" customFormat="1" x14ac:dyDescent="0.25">
      <c r="A239" s="6" t="s">
        <v>458</v>
      </c>
      <c r="B239" s="4" t="s">
        <v>459</v>
      </c>
      <c r="C239" s="5" t="s">
        <v>139</v>
      </c>
      <c r="D239" s="5">
        <v>1</v>
      </c>
      <c r="E239" s="19">
        <v>91.35</v>
      </c>
      <c r="F239" s="36">
        <f t="shared" si="78"/>
        <v>2.5996015936254979</v>
      </c>
      <c r="G239" s="41">
        <f t="shared" si="79"/>
        <v>2.5996015936254979</v>
      </c>
      <c r="H239" s="58">
        <f t="shared" si="80"/>
        <v>91.35</v>
      </c>
    </row>
    <row r="240" spans="1:8" s="40" customFormat="1" x14ac:dyDescent="0.25">
      <c r="A240" s="6" t="s">
        <v>460</v>
      </c>
      <c r="B240" s="4" t="s">
        <v>461</v>
      </c>
      <c r="C240" s="5" t="s">
        <v>139</v>
      </c>
      <c r="D240" s="5">
        <v>1</v>
      </c>
      <c r="E240" s="19">
        <v>121.8</v>
      </c>
      <c r="F240" s="36">
        <f t="shared" si="78"/>
        <v>3.4661354581673307</v>
      </c>
      <c r="G240" s="41">
        <f t="shared" si="79"/>
        <v>3.4661354581673307</v>
      </c>
      <c r="H240" s="58">
        <f t="shared" si="80"/>
        <v>121.8</v>
      </c>
    </row>
    <row r="241" spans="1:8" s="40" customFormat="1" x14ac:dyDescent="0.25">
      <c r="A241" s="6" t="s">
        <v>462</v>
      </c>
      <c r="B241" s="4" t="s">
        <v>463</v>
      </c>
      <c r="C241" s="5" t="s">
        <v>139</v>
      </c>
      <c r="D241" s="5">
        <v>1</v>
      </c>
      <c r="E241" s="19">
        <v>946.06</v>
      </c>
      <c r="F241" s="36">
        <f t="shared" si="78"/>
        <v>26.922595332953897</v>
      </c>
      <c r="G241" s="41">
        <f t="shared" si="79"/>
        <v>26.922595332953897</v>
      </c>
      <c r="H241" s="58">
        <f t="shared" si="80"/>
        <v>946.06</v>
      </c>
    </row>
    <row r="242" spans="1:8" s="40" customFormat="1" x14ac:dyDescent="0.25">
      <c r="A242" s="6" t="s">
        <v>464</v>
      </c>
      <c r="B242" s="4" t="s">
        <v>465</v>
      </c>
      <c r="C242" s="5" t="s">
        <v>139</v>
      </c>
      <c r="D242" s="5">
        <v>2</v>
      </c>
      <c r="E242" s="19">
        <v>553</v>
      </c>
      <c r="F242" s="36">
        <f t="shared" si="78"/>
        <v>15.737051792828685</v>
      </c>
      <c r="G242" s="41">
        <f t="shared" si="79"/>
        <v>31.474103585657371</v>
      </c>
      <c r="H242" s="58">
        <f t="shared" si="80"/>
        <v>1106</v>
      </c>
    </row>
    <row r="243" spans="1:8" s="40" customFormat="1" x14ac:dyDescent="0.25">
      <c r="A243" s="6" t="s">
        <v>466</v>
      </c>
      <c r="B243" s="4" t="s">
        <v>467</v>
      </c>
      <c r="C243" s="5" t="s">
        <v>43</v>
      </c>
      <c r="D243" s="5">
        <v>100</v>
      </c>
      <c r="E243" s="19">
        <v>32.905000000000001</v>
      </c>
      <c r="F243" s="36">
        <f t="shared" si="78"/>
        <v>0.93639726807057488</v>
      </c>
      <c r="G243" s="41">
        <f t="shared" si="79"/>
        <v>93.639726807057485</v>
      </c>
      <c r="H243" s="58">
        <f t="shared" si="80"/>
        <v>3290.5</v>
      </c>
    </row>
    <row r="244" spans="1:8" s="40" customFormat="1" x14ac:dyDescent="0.25">
      <c r="A244" s="6" t="s">
        <v>468</v>
      </c>
      <c r="B244" s="4" t="s">
        <v>469</v>
      </c>
      <c r="C244" s="5" t="s">
        <v>43</v>
      </c>
      <c r="D244" s="5">
        <v>100</v>
      </c>
      <c r="E244" s="19">
        <v>22.756999999999998</v>
      </c>
      <c r="F244" s="36">
        <f t="shared" si="78"/>
        <v>0.64760956175298801</v>
      </c>
      <c r="G244" s="41">
        <f t="shared" si="79"/>
        <v>64.760956175298801</v>
      </c>
      <c r="H244" s="58">
        <f t="shared" si="80"/>
        <v>2275.6999999999998</v>
      </c>
    </row>
    <row r="245" spans="1:8" s="40" customFormat="1" x14ac:dyDescent="0.25">
      <c r="A245" s="6" t="s">
        <v>470</v>
      </c>
      <c r="B245" s="4" t="s">
        <v>471</v>
      </c>
      <c r="C245" s="5" t="s">
        <v>43</v>
      </c>
      <c r="D245" s="5">
        <v>100</v>
      </c>
      <c r="E245" s="19">
        <v>17.835999999999999</v>
      </c>
      <c r="F245" s="36">
        <f t="shared" si="78"/>
        <v>0.50756972111553778</v>
      </c>
      <c r="G245" s="41">
        <f t="shared" si="79"/>
        <v>50.756972111553779</v>
      </c>
      <c r="H245" s="58">
        <f t="shared" si="80"/>
        <v>1783.6</v>
      </c>
    </row>
    <row r="246" spans="1:8" s="40" customFormat="1" x14ac:dyDescent="0.25">
      <c r="A246" s="6" t="s">
        <v>472</v>
      </c>
      <c r="B246" s="4" t="s">
        <v>473</v>
      </c>
      <c r="C246" s="5" t="s">
        <v>43</v>
      </c>
      <c r="D246" s="5">
        <v>1</v>
      </c>
      <c r="E246" s="19">
        <v>41.869599999999998</v>
      </c>
      <c r="F246" s="36">
        <f t="shared" si="78"/>
        <v>1.1915082527034717</v>
      </c>
      <c r="G246" s="41">
        <f t="shared" si="79"/>
        <v>1.1915082527034717</v>
      </c>
      <c r="H246" s="58">
        <f t="shared" si="80"/>
        <v>41.869599999999998</v>
      </c>
    </row>
    <row r="247" spans="1:8" s="40" customFormat="1" x14ac:dyDescent="0.25">
      <c r="A247" s="6" t="s">
        <v>474</v>
      </c>
      <c r="B247" s="4" t="s">
        <v>475</v>
      </c>
      <c r="C247" s="5" t="s">
        <v>43</v>
      </c>
      <c r="D247" s="5">
        <v>1</v>
      </c>
      <c r="E247" s="19">
        <v>35.35</v>
      </c>
      <c r="F247" s="36">
        <f t="shared" si="78"/>
        <v>1.0059760956175299</v>
      </c>
      <c r="G247" s="41">
        <f t="shared" si="79"/>
        <v>1.0059760956175299</v>
      </c>
      <c r="H247" s="58">
        <f t="shared" si="80"/>
        <v>35.35</v>
      </c>
    </row>
    <row r="248" spans="1:8" s="40" customFormat="1" x14ac:dyDescent="0.25">
      <c r="A248" s="6" t="s">
        <v>476</v>
      </c>
      <c r="B248" s="4" t="s">
        <v>477</v>
      </c>
      <c r="C248" s="5" t="s">
        <v>139</v>
      </c>
      <c r="D248" s="5">
        <v>10</v>
      </c>
      <c r="E248" s="19">
        <v>237.99999999999997</v>
      </c>
      <c r="F248" s="36">
        <f t="shared" si="78"/>
        <v>6.7729083665338639</v>
      </c>
      <c r="G248" s="41">
        <f t="shared" si="79"/>
        <v>67.729083665338635</v>
      </c>
      <c r="H248" s="58">
        <f t="shared" si="80"/>
        <v>2379.9999999999995</v>
      </c>
    </row>
    <row r="249" spans="1:8" s="40" customFormat="1" x14ac:dyDescent="0.25">
      <c r="A249" s="6" t="s">
        <v>478</v>
      </c>
      <c r="B249" s="4" t="s">
        <v>479</v>
      </c>
      <c r="C249" s="5" t="s">
        <v>139</v>
      </c>
      <c r="D249" s="5">
        <v>1</v>
      </c>
      <c r="E249" s="19">
        <v>61.110000000000007</v>
      </c>
      <c r="F249" s="36">
        <f t="shared" si="78"/>
        <v>1.7390438247011955</v>
      </c>
      <c r="G249" s="41">
        <f t="shared" si="79"/>
        <v>1.7390438247011955</v>
      </c>
      <c r="H249" s="58">
        <f t="shared" si="80"/>
        <v>61.110000000000007</v>
      </c>
    </row>
    <row r="250" spans="1:8" s="40" customFormat="1" x14ac:dyDescent="0.25">
      <c r="A250" s="6" t="s">
        <v>480</v>
      </c>
      <c r="B250" s="4" t="s">
        <v>481</v>
      </c>
      <c r="C250" s="5" t="s">
        <v>139</v>
      </c>
      <c r="D250" s="5">
        <v>1</v>
      </c>
      <c r="E250" s="19">
        <v>4239.2</v>
      </c>
      <c r="F250" s="36">
        <f t="shared" si="78"/>
        <v>120.63745019920319</v>
      </c>
      <c r="G250" s="41">
        <f t="shared" si="79"/>
        <v>120.63745019920319</v>
      </c>
      <c r="H250" s="58">
        <f t="shared" si="80"/>
        <v>4239.2</v>
      </c>
    </row>
    <row r="251" spans="1:8" s="40" customFormat="1" x14ac:dyDescent="0.25">
      <c r="A251" s="6" t="s">
        <v>482</v>
      </c>
      <c r="B251" s="4" t="s">
        <v>483</v>
      </c>
      <c r="C251" s="5" t="s">
        <v>43</v>
      </c>
      <c r="D251" s="5">
        <v>1</v>
      </c>
      <c r="E251" s="19">
        <v>35.049999999999997</v>
      </c>
      <c r="F251" s="36">
        <f t="shared" si="78"/>
        <v>0.99743881616391572</v>
      </c>
      <c r="G251" s="41">
        <f t="shared" si="79"/>
        <v>0.99743881616391572</v>
      </c>
      <c r="H251" s="58">
        <f t="shared" si="80"/>
        <v>35.049999999999997</v>
      </c>
    </row>
    <row r="252" spans="1:8" s="40" customFormat="1" x14ac:dyDescent="0.25">
      <c r="A252" s="6" t="s">
        <v>484</v>
      </c>
      <c r="B252" s="4" t="s">
        <v>485</v>
      </c>
      <c r="C252" s="5" t="s">
        <v>43</v>
      </c>
      <c r="D252" s="5">
        <v>1</v>
      </c>
      <c r="E252" s="19">
        <v>44.6</v>
      </c>
      <c r="F252" s="36">
        <f t="shared" si="78"/>
        <v>1.2692088787706317</v>
      </c>
      <c r="G252" s="41">
        <f t="shared" si="79"/>
        <v>1.2692088787706317</v>
      </c>
      <c r="H252" s="58">
        <f t="shared" si="80"/>
        <v>44.6</v>
      </c>
    </row>
    <row r="253" spans="1:8" s="40" customFormat="1" x14ac:dyDescent="0.25">
      <c r="A253" s="6" t="s">
        <v>486</v>
      </c>
      <c r="B253" s="4" t="s">
        <v>487</v>
      </c>
      <c r="C253" s="5" t="s">
        <v>43</v>
      </c>
      <c r="D253" s="5">
        <v>1</v>
      </c>
      <c r="E253" s="19">
        <v>81.190000000000012</v>
      </c>
      <c r="F253" s="36">
        <f t="shared" si="78"/>
        <v>2.3104723961297671</v>
      </c>
      <c r="G253" s="41">
        <f t="shared" si="79"/>
        <v>2.3104723961297671</v>
      </c>
      <c r="H253" s="58">
        <f t="shared" si="80"/>
        <v>81.190000000000012</v>
      </c>
    </row>
    <row r="254" spans="1:8" s="40" customFormat="1" x14ac:dyDescent="0.25">
      <c r="A254" s="6" t="s">
        <v>488</v>
      </c>
      <c r="B254" s="4" t="s">
        <v>489</v>
      </c>
      <c r="C254" s="5" t="s">
        <v>43</v>
      </c>
      <c r="D254" s="5">
        <v>1</v>
      </c>
      <c r="E254" s="19">
        <v>104.4</v>
      </c>
      <c r="F254" s="36">
        <f t="shared" si="78"/>
        <v>2.9709732498577122</v>
      </c>
      <c r="G254" s="41">
        <f t="shared" si="79"/>
        <v>2.9709732498577122</v>
      </c>
      <c r="H254" s="58">
        <f t="shared" si="80"/>
        <v>104.4</v>
      </c>
    </row>
    <row r="255" spans="1:8" s="40" customFormat="1" x14ac:dyDescent="0.25">
      <c r="A255" s="6" t="s">
        <v>490</v>
      </c>
      <c r="B255" s="4" t="s">
        <v>491</v>
      </c>
      <c r="C255" s="5" t="s">
        <v>43</v>
      </c>
      <c r="D255" s="5">
        <v>1</v>
      </c>
      <c r="E255" s="19">
        <v>153.09</v>
      </c>
      <c r="F255" s="36">
        <f t="shared" si="78"/>
        <v>4.356573705179283</v>
      </c>
      <c r="G255" s="41">
        <f t="shared" si="79"/>
        <v>4.356573705179283</v>
      </c>
      <c r="H255" s="58">
        <f t="shared" si="80"/>
        <v>153.09</v>
      </c>
    </row>
    <row r="256" spans="1:8" s="40" customFormat="1" x14ac:dyDescent="0.25">
      <c r="A256" s="6" t="s">
        <v>492</v>
      </c>
      <c r="B256" s="4" t="s">
        <v>493</v>
      </c>
      <c r="C256" s="5" t="s">
        <v>139</v>
      </c>
      <c r="D256" s="5">
        <v>1</v>
      </c>
      <c r="E256" s="19">
        <v>153.38</v>
      </c>
      <c r="F256" s="36">
        <f t="shared" si="78"/>
        <v>4.3648264086511093</v>
      </c>
      <c r="G256" s="41">
        <f t="shared" si="79"/>
        <v>4.3648264086511093</v>
      </c>
      <c r="H256" s="58">
        <f t="shared" si="80"/>
        <v>153.38</v>
      </c>
    </row>
    <row r="257" spans="1:8" s="40" customFormat="1" x14ac:dyDescent="0.25">
      <c r="A257" s="6" t="s">
        <v>494</v>
      </c>
      <c r="B257" s="4" t="s">
        <v>495</v>
      </c>
      <c r="C257" s="5" t="s">
        <v>139</v>
      </c>
      <c r="D257" s="5">
        <v>25</v>
      </c>
      <c r="E257" s="19">
        <v>191.07</v>
      </c>
      <c r="F257" s="36">
        <f t="shared" si="78"/>
        <v>5.4373932840068298</v>
      </c>
      <c r="G257" s="41">
        <f t="shared" si="79"/>
        <v>135.93483210017075</v>
      </c>
      <c r="H257" s="58">
        <f t="shared" si="80"/>
        <v>4776.75</v>
      </c>
    </row>
    <row r="258" spans="1:8" s="40" customFormat="1" x14ac:dyDescent="0.25">
      <c r="A258" s="6" t="s">
        <v>496</v>
      </c>
      <c r="B258" s="4" t="s">
        <v>497</v>
      </c>
      <c r="C258" s="5" t="s">
        <v>139</v>
      </c>
      <c r="D258" s="5">
        <v>1</v>
      </c>
      <c r="E258" s="19">
        <v>2028.825</v>
      </c>
      <c r="F258" s="36">
        <f t="shared" si="78"/>
        <v>57.735486624928853</v>
      </c>
      <c r="G258" s="41">
        <f t="shared" si="79"/>
        <v>57.735486624928853</v>
      </c>
      <c r="H258" s="58">
        <f t="shared" si="80"/>
        <v>2028.825</v>
      </c>
    </row>
    <row r="259" spans="1:8" s="40" customFormat="1" x14ac:dyDescent="0.25">
      <c r="A259" s="6" t="s">
        <v>498</v>
      </c>
      <c r="B259" s="4" t="s">
        <v>499</v>
      </c>
      <c r="C259" s="5" t="s">
        <v>139</v>
      </c>
      <c r="D259" s="5">
        <v>1</v>
      </c>
      <c r="E259" s="19">
        <v>117.28</v>
      </c>
      <c r="F259" s="36">
        <f t="shared" si="78"/>
        <v>3.3375071143995445</v>
      </c>
      <c r="G259" s="41">
        <f t="shared" si="79"/>
        <v>3.3375071143995445</v>
      </c>
      <c r="H259" s="58">
        <f t="shared" si="80"/>
        <v>117.28</v>
      </c>
    </row>
    <row r="260" spans="1:8" s="40" customFormat="1" x14ac:dyDescent="0.25">
      <c r="A260" s="6" t="s">
        <v>500</v>
      </c>
      <c r="B260" s="4" t="s">
        <v>501</v>
      </c>
      <c r="C260" s="5" t="s">
        <v>139</v>
      </c>
      <c r="D260" s="5">
        <v>25</v>
      </c>
      <c r="E260" s="19">
        <v>150.61000000000001</v>
      </c>
      <c r="F260" s="36">
        <f t="shared" si="78"/>
        <v>4.2859988616960729</v>
      </c>
      <c r="G260" s="41">
        <f t="shared" si="79"/>
        <v>107.14997154240183</v>
      </c>
      <c r="H260" s="58">
        <f t="shared" si="80"/>
        <v>3765.2500000000005</v>
      </c>
    </row>
    <row r="261" spans="1:8" s="40" customFormat="1" x14ac:dyDescent="0.25">
      <c r="A261" s="6" t="s">
        <v>502</v>
      </c>
      <c r="B261" s="4" t="s">
        <v>503</v>
      </c>
      <c r="C261" s="5" t="s">
        <v>53</v>
      </c>
      <c r="D261" s="5">
        <v>1</v>
      </c>
      <c r="E261" s="19">
        <v>1120</v>
      </c>
      <c r="F261" s="36">
        <f t="shared" si="78"/>
        <v>31.872509960159363</v>
      </c>
      <c r="G261" s="41">
        <f t="shared" si="79"/>
        <v>31.872509960159363</v>
      </c>
      <c r="H261" s="58">
        <f t="shared" si="80"/>
        <v>1120</v>
      </c>
    </row>
    <row r="262" spans="1:8" s="40" customFormat="1" x14ac:dyDescent="0.25">
      <c r="A262" s="6" t="s">
        <v>504</v>
      </c>
      <c r="B262" s="4" t="s">
        <v>505</v>
      </c>
      <c r="C262" s="5" t="s">
        <v>139</v>
      </c>
      <c r="D262" s="5">
        <v>1</v>
      </c>
      <c r="E262" s="19">
        <v>5276.0050000000001</v>
      </c>
      <c r="F262" s="36">
        <f t="shared" si="78"/>
        <v>150.14243027888446</v>
      </c>
      <c r="G262" s="41">
        <f t="shared" si="79"/>
        <v>150.14243027888446</v>
      </c>
      <c r="H262" s="58">
        <f t="shared" si="80"/>
        <v>5276.0050000000001</v>
      </c>
    </row>
    <row r="263" spans="1:8" s="40" customFormat="1" x14ac:dyDescent="0.25">
      <c r="A263" s="6" t="s">
        <v>506</v>
      </c>
      <c r="B263" s="4" t="s">
        <v>507</v>
      </c>
      <c r="C263" s="5" t="s">
        <v>139</v>
      </c>
      <c r="D263" s="5">
        <v>1</v>
      </c>
      <c r="E263" s="19">
        <v>3964.74</v>
      </c>
      <c r="F263" s="36">
        <f t="shared" si="78"/>
        <v>112.82697780307342</v>
      </c>
      <c r="G263" s="41">
        <f t="shared" si="79"/>
        <v>112.82697780307342</v>
      </c>
      <c r="H263" s="58">
        <f t="shared" si="80"/>
        <v>3964.74</v>
      </c>
    </row>
    <row r="264" spans="1:8" s="40" customFormat="1" x14ac:dyDescent="0.25">
      <c r="A264" s="6" t="s">
        <v>508</v>
      </c>
      <c r="B264" s="4" t="s">
        <v>509</v>
      </c>
      <c r="C264" s="5" t="s">
        <v>139</v>
      </c>
      <c r="D264" s="5">
        <v>1</v>
      </c>
      <c r="E264" s="19">
        <v>576.005</v>
      </c>
      <c r="F264" s="36">
        <f t="shared" si="78"/>
        <v>16.391718838929993</v>
      </c>
      <c r="G264" s="41">
        <f t="shared" si="79"/>
        <v>16.391718838929993</v>
      </c>
      <c r="H264" s="58">
        <f t="shared" si="80"/>
        <v>576.005</v>
      </c>
    </row>
    <row r="265" spans="1:8" s="40" customFormat="1" x14ac:dyDescent="0.25">
      <c r="A265" s="6" t="s">
        <v>510</v>
      </c>
      <c r="B265" s="4" t="s">
        <v>511</v>
      </c>
      <c r="C265" s="5" t="s">
        <v>139</v>
      </c>
      <c r="D265" s="5">
        <v>1</v>
      </c>
      <c r="E265" s="19">
        <v>590.07999999999993</v>
      </c>
      <c r="F265" s="36">
        <f t="shared" si="78"/>
        <v>16.792259533295386</v>
      </c>
      <c r="G265" s="41">
        <f t="shared" si="79"/>
        <v>16.792259533295386</v>
      </c>
      <c r="H265" s="58">
        <f t="shared" si="80"/>
        <v>590.07999999999993</v>
      </c>
    </row>
    <row r="266" spans="1:8" s="40" customFormat="1" x14ac:dyDescent="0.25">
      <c r="A266" s="20">
        <v>17</v>
      </c>
      <c r="B266" s="23" t="s">
        <v>783</v>
      </c>
      <c r="C266" s="21" t="s">
        <v>12</v>
      </c>
      <c r="D266" s="21" t="s">
        <v>13</v>
      </c>
      <c r="E266" s="22" t="s">
        <v>14</v>
      </c>
      <c r="F266" s="34" t="s">
        <v>15</v>
      </c>
      <c r="G266" s="34" t="s">
        <v>16</v>
      </c>
      <c r="H266" s="24" t="s">
        <v>17</v>
      </c>
    </row>
    <row r="267" spans="1:8" s="40" customFormat="1" x14ac:dyDescent="0.25">
      <c r="A267" s="6" t="s">
        <v>512</v>
      </c>
      <c r="B267" s="4" t="s">
        <v>778</v>
      </c>
      <c r="C267" s="5" t="s">
        <v>139</v>
      </c>
      <c r="D267" s="5">
        <v>50</v>
      </c>
      <c r="E267" s="19">
        <v>315</v>
      </c>
      <c r="F267" s="36">
        <f t="shared" ref="F267:F290" si="81">E267/$I$2</f>
        <v>8.9641434262948199</v>
      </c>
      <c r="G267" s="41">
        <f t="shared" ref="G267:G290" si="82">D267*F267</f>
        <v>448.207171314741</v>
      </c>
      <c r="H267" s="58">
        <f t="shared" ref="H267:H290" si="83">D267*F267*$H$2</f>
        <v>15750</v>
      </c>
    </row>
    <row r="268" spans="1:8" s="40" customFormat="1" x14ac:dyDescent="0.25">
      <c r="A268" s="6" t="s">
        <v>514</v>
      </c>
      <c r="B268" s="4" t="s">
        <v>513</v>
      </c>
      <c r="C268" s="5" t="s">
        <v>139</v>
      </c>
      <c r="D268" s="5">
        <v>1</v>
      </c>
      <c r="E268" s="19">
        <v>785</v>
      </c>
      <c r="F268" s="36">
        <f t="shared" si="81"/>
        <v>22.339214570290267</v>
      </c>
      <c r="G268" s="41">
        <f t="shared" si="82"/>
        <v>22.339214570290267</v>
      </c>
      <c r="H268" s="58">
        <f t="shared" si="83"/>
        <v>785</v>
      </c>
    </row>
    <row r="269" spans="1:8" s="40" customFormat="1" x14ac:dyDescent="0.25">
      <c r="A269" s="6" t="s">
        <v>515</v>
      </c>
      <c r="B269" s="4" t="s">
        <v>516</v>
      </c>
      <c r="C269" s="5" t="s">
        <v>139</v>
      </c>
      <c r="D269" s="5">
        <v>1</v>
      </c>
      <c r="E269" s="19">
        <v>125</v>
      </c>
      <c r="F269" s="36">
        <f t="shared" si="81"/>
        <v>3.5571997723392146</v>
      </c>
      <c r="G269" s="41">
        <f t="shared" si="82"/>
        <v>3.5571997723392146</v>
      </c>
      <c r="H269" s="58">
        <f t="shared" si="83"/>
        <v>125</v>
      </c>
    </row>
    <row r="270" spans="1:8" s="40" customFormat="1" x14ac:dyDescent="0.25">
      <c r="A270" s="6" t="s">
        <v>517</v>
      </c>
      <c r="B270" s="4" t="s">
        <v>518</v>
      </c>
      <c r="C270" s="5" t="s">
        <v>139</v>
      </c>
      <c r="D270" s="5">
        <v>1</v>
      </c>
      <c r="E270" s="19">
        <v>15.98</v>
      </c>
      <c r="F270" s="36">
        <f t="shared" si="81"/>
        <v>0.45475241889584522</v>
      </c>
      <c r="G270" s="41">
        <f t="shared" si="82"/>
        <v>0.45475241889584522</v>
      </c>
      <c r="H270" s="58">
        <f t="shared" si="83"/>
        <v>15.980000000000002</v>
      </c>
    </row>
    <row r="271" spans="1:8" s="40" customFormat="1" x14ac:dyDescent="0.25">
      <c r="A271" s="6" t="s">
        <v>519</v>
      </c>
      <c r="B271" s="4" t="s">
        <v>520</v>
      </c>
      <c r="C271" s="5" t="s">
        <v>139</v>
      </c>
      <c r="D271" s="5">
        <v>500</v>
      </c>
      <c r="E271" s="19">
        <v>50.31</v>
      </c>
      <c r="F271" s="36">
        <f t="shared" si="81"/>
        <v>1.4317017643710872</v>
      </c>
      <c r="G271" s="41">
        <f t="shared" si="82"/>
        <v>715.85088218554358</v>
      </c>
      <c r="H271" s="58">
        <f t="shared" si="83"/>
        <v>25155.000000000004</v>
      </c>
    </row>
    <row r="272" spans="1:8" s="40" customFormat="1" x14ac:dyDescent="0.25">
      <c r="A272" s="6" t="s">
        <v>521</v>
      </c>
      <c r="B272" s="4" t="s">
        <v>522</v>
      </c>
      <c r="C272" s="5" t="s">
        <v>139</v>
      </c>
      <c r="D272" s="5">
        <v>1</v>
      </c>
      <c r="E272" s="19">
        <v>8.7100000000000009</v>
      </c>
      <c r="F272" s="36">
        <f t="shared" si="81"/>
        <v>0.24786568013659649</v>
      </c>
      <c r="G272" s="41">
        <f t="shared" si="82"/>
        <v>0.24786568013659649</v>
      </c>
      <c r="H272" s="58">
        <f t="shared" si="83"/>
        <v>8.7100000000000009</v>
      </c>
    </row>
    <row r="273" spans="1:8" s="40" customFormat="1" x14ac:dyDescent="0.25">
      <c r="A273" s="6" t="s">
        <v>523</v>
      </c>
      <c r="B273" s="4" t="s">
        <v>524</v>
      </c>
      <c r="C273" s="5" t="s">
        <v>139</v>
      </c>
      <c r="D273" s="5">
        <v>1</v>
      </c>
      <c r="E273" s="19">
        <v>78.399999999999991</v>
      </c>
      <c r="F273" s="36">
        <f t="shared" si="81"/>
        <v>2.2310756972111552</v>
      </c>
      <c r="G273" s="41">
        <f t="shared" si="82"/>
        <v>2.2310756972111552</v>
      </c>
      <c r="H273" s="58">
        <f t="shared" si="83"/>
        <v>78.399999999999991</v>
      </c>
    </row>
    <row r="274" spans="1:8" s="40" customFormat="1" x14ac:dyDescent="0.25">
      <c r="A274" s="6" t="s">
        <v>525</v>
      </c>
      <c r="B274" s="4" t="s">
        <v>526</v>
      </c>
      <c r="C274" s="5" t="s">
        <v>139</v>
      </c>
      <c r="D274" s="5">
        <v>1</v>
      </c>
      <c r="E274" s="19">
        <v>239.72499999999999</v>
      </c>
      <c r="F274" s="36">
        <f t="shared" si="81"/>
        <v>6.8219977233921458</v>
      </c>
      <c r="G274" s="41">
        <f t="shared" si="82"/>
        <v>6.8219977233921458</v>
      </c>
      <c r="H274" s="58">
        <f t="shared" si="83"/>
        <v>239.72499999999999</v>
      </c>
    </row>
    <row r="275" spans="1:8" s="40" customFormat="1" x14ac:dyDescent="0.25">
      <c r="A275" s="6" t="s">
        <v>527</v>
      </c>
      <c r="B275" s="4" t="s">
        <v>528</v>
      </c>
      <c r="C275" s="5" t="s">
        <v>139</v>
      </c>
      <c r="D275" s="5">
        <v>1</v>
      </c>
      <c r="E275" s="19">
        <v>25.375</v>
      </c>
      <c r="F275" s="36">
        <f t="shared" si="81"/>
        <v>0.72211155378486058</v>
      </c>
      <c r="G275" s="41">
        <f t="shared" si="82"/>
        <v>0.72211155378486058</v>
      </c>
      <c r="H275" s="58">
        <f t="shared" si="83"/>
        <v>25.375</v>
      </c>
    </row>
    <row r="276" spans="1:8" s="40" customFormat="1" x14ac:dyDescent="0.25">
      <c r="A276" s="6" t="s">
        <v>529</v>
      </c>
      <c r="B276" s="4" t="s">
        <v>530</v>
      </c>
      <c r="C276" s="5" t="s">
        <v>139</v>
      </c>
      <c r="D276" s="5">
        <v>15</v>
      </c>
      <c r="E276" s="19">
        <v>271.70499999999998</v>
      </c>
      <c r="F276" s="36">
        <f t="shared" si="81"/>
        <v>7.7320717131474099</v>
      </c>
      <c r="G276" s="41">
        <f t="shared" si="82"/>
        <v>115.98107569721115</v>
      </c>
      <c r="H276" s="58">
        <f t="shared" si="83"/>
        <v>4075.5749999999998</v>
      </c>
    </row>
    <row r="277" spans="1:8" s="40" customFormat="1" x14ac:dyDescent="0.25">
      <c r="A277" s="6" t="s">
        <v>531</v>
      </c>
      <c r="B277" s="4" t="s">
        <v>532</v>
      </c>
      <c r="C277" s="5" t="s">
        <v>139</v>
      </c>
      <c r="D277" s="5">
        <v>15</v>
      </c>
      <c r="E277" s="19">
        <v>725.93499999999995</v>
      </c>
      <c r="F277" s="36">
        <f t="shared" si="81"/>
        <v>20.658366533864541</v>
      </c>
      <c r="G277" s="41">
        <f t="shared" si="82"/>
        <v>309.87549800796813</v>
      </c>
      <c r="H277" s="58">
        <f t="shared" si="83"/>
        <v>10889.025</v>
      </c>
    </row>
    <row r="278" spans="1:8" s="40" customFormat="1" x14ac:dyDescent="0.25">
      <c r="A278" s="6" t="s">
        <v>533</v>
      </c>
      <c r="B278" s="4" t="s">
        <v>534</v>
      </c>
      <c r="C278" s="5" t="s">
        <v>139</v>
      </c>
      <c r="D278" s="5">
        <v>50</v>
      </c>
      <c r="E278" s="19">
        <v>27.754999999999999</v>
      </c>
      <c r="F278" s="36">
        <f t="shared" si="81"/>
        <v>0.78984063745019917</v>
      </c>
      <c r="G278" s="41">
        <f t="shared" si="82"/>
        <v>39.492031872509955</v>
      </c>
      <c r="H278" s="58">
        <f t="shared" si="83"/>
        <v>1387.7499999999998</v>
      </c>
    </row>
    <row r="279" spans="1:8" s="40" customFormat="1" x14ac:dyDescent="0.25">
      <c r="A279" s="6" t="s">
        <v>535</v>
      </c>
      <c r="B279" s="4" t="s">
        <v>536</v>
      </c>
      <c r="C279" s="5" t="s">
        <v>139</v>
      </c>
      <c r="D279" s="5">
        <v>1</v>
      </c>
      <c r="E279" s="19">
        <v>43.644999999999996</v>
      </c>
      <c r="F279" s="36">
        <f t="shared" si="81"/>
        <v>1.2420318725099599</v>
      </c>
      <c r="G279" s="41">
        <f t="shared" si="82"/>
        <v>1.2420318725099599</v>
      </c>
      <c r="H279" s="58">
        <f t="shared" si="83"/>
        <v>43.644999999999996</v>
      </c>
    </row>
    <row r="280" spans="1:8" s="40" customFormat="1" x14ac:dyDescent="0.25">
      <c r="A280" s="6" t="s">
        <v>537</v>
      </c>
      <c r="B280" s="4" t="s">
        <v>538</v>
      </c>
      <c r="C280" s="5" t="s">
        <v>539</v>
      </c>
      <c r="D280" s="5">
        <v>1</v>
      </c>
      <c r="E280" s="19">
        <v>21.48</v>
      </c>
      <c r="F280" s="36">
        <f t="shared" si="81"/>
        <v>0.61126920887877068</v>
      </c>
      <c r="G280" s="41">
        <f t="shared" si="82"/>
        <v>0.61126920887877068</v>
      </c>
      <c r="H280" s="58">
        <f t="shared" si="83"/>
        <v>21.48</v>
      </c>
    </row>
    <row r="281" spans="1:8" s="40" customFormat="1" x14ac:dyDescent="0.25">
      <c r="A281" s="6" t="s">
        <v>540</v>
      </c>
      <c r="B281" s="4" t="s">
        <v>541</v>
      </c>
      <c r="C281" s="5" t="s">
        <v>539</v>
      </c>
      <c r="D281" s="5">
        <v>200</v>
      </c>
      <c r="E281" s="19">
        <v>37.914999999999999</v>
      </c>
      <c r="F281" s="36">
        <f t="shared" si="81"/>
        <v>1.0789698349459305</v>
      </c>
      <c r="G281" s="41">
        <f t="shared" si="82"/>
        <v>215.79396698918609</v>
      </c>
      <c r="H281" s="58">
        <f t="shared" si="83"/>
        <v>7582.9999999999991</v>
      </c>
    </row>
    <row r="282" spans="1:8" s="40" customFormat="1" x14ac:dyDescent="0.25">
      <c r="A282" s="6" t="s">
        <v>542</v>
      </c>
      <c r="B282" s="4" t="s">
        <v>779</v>
      </c>
      <c r="C282" s="5" t="s">
        <v>539</v>
      </c>
      <c r="D282" s="5">
        <v>1</v>
      </c>
      <c r="E282" s="19">
        <v>34.082999999999998</v>
      </c>
      <c r="F282" s="36">
        <f t="shared" si="81"/>
        <v>0.96992031872509954</v>
      </c>
      <c r="G282" s="41">
        <f t="shared" si="82"/>
        <v>0.96992031872509954</v>
      </c>
      <c r="H282" s="58">
        <f t="shared" si="83"/>
        <v>34.082999999999998</v>
      </c>
    </row>
    <row r="283" spans="1:8" s="40" customFormat="1" x14ac:dyDescent="0.25">
      <c r="A283" s="6" t="s">
        <v>543</v>
      </c>
      <c r="B283" s="4" t="s">
        <v>544</v>
      </c>
      <c r="C283" s="5" t="s">
        <v>539</v>
      </c>
      <c r="D283" s="5">
        <v>1</v>
      </c>
      <c r="E283" s="19">
        <v>17.009999999999998</v>
      </c>
      <c r="F283" s="36">
        <f t="shared" si="81"/>
        <v>0.48406374501992028</v>
      </c>
      <c r="G283" s="41">
        <f t="shared" si="82"/>
        <v>0.48406374501992028</v>
      </c>
      <c r="H283" s="58">
        <f t="shared" si="83"/>
        <v>17.009999999999998</v>
      </c>
    </row>
    <row r="284" spans="1:8" s="40" customFormat="1" x14ac:dyDescent="0.25">
      <c r="A284" s="6" t="s">
        <v>545</v>
      </c>
      <c r="B284" s="4" t="s">
        <v>546</v>
      </c>
      <c r="C284" s="5" t="s">
        <v>139</v>
      </c>
      <c r="D284" s="5">
        <v>49</v>
      </c>
      <c r="E284" s="19">
        <v>206.76599999999999</v>
      </c>
      <c r="F284" s="36">
        <f t="shared" si="81"/>
        <v>5.8840637450199198</v>
      </c>
      <c r="G284" s="41">
        <f t="shared" si="82"/>
        <v>288.31912350597605</v>
      </c>
      <c r="H284" s="58">
        <f t="shared" si="83"/>
        <v>10131.533999999998</v>
      </c>
    </row>
    <row r="285" spans="1:8" s="40" customFormat="1" x14ac:dyDescent="0.25">
      <c r="A285" s="6" t="s">
        <v>547</v>
      </c>
      <c r="B285" s="4" t="s">
        <v>548</v>
      </c>
      <c r="C285" s="5" t="s">
        <v>139</v>
      </c>
      <c r="D285" s="5">
        <v>26</v>
      </c>
      <c r="E285" s="19">
        <v>671.125</v>
      </c>
      <c r="F285" s="36">
        <f t="shared" si="81"/>
        <v>19.098605577689241</v>
      </c>
      <c r="G285" s="41">
        <f t="shared" si="82"/>
        <v>496.56374501992025</v>
      </c>
      <c r="H285" s="58">
        <f t="shared" si="83"/>
        <v>17449.249999999996</v>
      </c>
    </row>
    <row r="286" spans="1:8" s="40" customFormat="1" x14ac:dyDescent="0.25">
      <c r="A286" s="6" t="s">
        <v>549</v>
      </c>
      <c r="B286" s="4" t="s">
        <v>550</v>
      </c>
      <c r="C286" s="5" t="s">
        <v>139</v>
      </c>
      <c r="D286" s="5">
        <v>1</v>
      </c>
      <c r="E286" s="19">
        <v>111.3</v>
      </c>
      <c r="F286" s="36">
        <f t="shared" si="81"/>
        <v>3.1673306772908365</v>
      </c>
      <c r="G286" s="41">
        <f t="shared" si="82"/>
        <v>3.1673306772908365</v>
      </c>
      <c r="H286" s="58">
        <f t="shared" si="83"/>
        <v>111.3</v>
      </c>
    </row>
    <row r="287" spans="1:8" s="40" customFormat="1" x14ac:dyDescent="0.25">
      <c r="A287" s="6" t="s">
        <v>551</v>
      </c>
      <c r="B287" s="4" t="s">
        <v>552</v>
      </c>
      <c r="C287" s="5" t="s">
        <v>139</v>
      </c>
      <c r="D287" s="5">
        <v>1</v>
      </c>
      <c r="E287" s="19">
        <v>78.42</v>
      </c>
      <c r="F287" s="36">
        <f t="shared" si="81"/>
        <v>2.2316448491747298</v>
      </c>
      <c r="G287" s="41">
        <f t="shared" si="82"/>
        <v>2.2316448491747298</v>
      </c>
      <c r="H287" s="58">
        <f t="shared" si="83"/>
        <v>78.42</v>
      </c>
    </row>
    <row r="288" spans="1:8" s="40" customFormat="1" x14ac:dyDescent="0.25">
      <c r="A288" s="6" t="s">
        <v>553</v>
      </c>
      <c r="B288" s="4" t="s">
        <v>554</v>
      </c>
      <c r="C288" s="5" t="s">
        <v>43</v>
      </c>
      <c r="D288" s="5">
        <v>500</v>
      </c>
      <c r="E288" s="19">
        <v>9.0860000000000003</v>
      </c>
      <c r="F288" s="36">
        <f t="shared" si="81"/>
        <v>0.25856573705179281</v>
      </c>
      <c r="G288" s="41">
        <f t="shared" si="82"/>
        <v>129.28286852589642</v>
      </c>
      <c r="H288" s="58">
        <f t="shared" si="83"/>
        <v>4543</v>
      </c>
    </row>
    <row r="289" spans="1:8" s="40" customFormat="1" x14ac:dyDescent="0.25">
      <c r="A289" s="6" t="s">
        <v>555</v>
      </c>
      <c r="B289" s="4" t="s">
        <v>556</v>
      </c>
      <c r="C289" s="5" t="s">
        <v>43</v>
      </c>
      <c r="D289" s="5">
        <v>100</v>
      </c>
      <c r="E289" s="19">
        <v>5.0049999999999999</v>
      </c>
      <c r="F289" s="36">
        <f t="shared" si="81"/>
        <v>0.14243027888446214</v>
      </c>
      <c r="G289" s="41">
        <f t="shared" si="82"/>
        <v>14.243027888446214</v>
      </c>
      <c r="H289" s="58">
        <f t="shared" si="83"/>
        <v>500.49999999999994</v>
      </c>
    </row>
    <row r="290" spans="1:8" s="40" customFormat="1" x14ac:dyDescent="0.25">
      <c r="A290" s="6" t="s">
        <v>557</v>
      </c>
      <c r="B290" s="4" t="s">
        <v>558</v>
      </c>
      <c r="C290" s="5" t="s">
        <v>139</v>
      </c>
      <c r="D290" s="5">
        <v>250</v>
      </c>
      <c r="E290" s="19">
        <v>91.99</v>
      </c>
      <c r="F290" s="36">
        <f t="shared" si="81"/>
        <v>2.6178144564598744</v>
      </c>
      <c r="G290" s="41">
        <f t="shared" si="82"/>
        <v>654.45361411496856</v>
      </c>
      <c r="H290" s="58">
        <f t="shared" si="83"/>
        <v>22997.499999999996</v>
      </c>
    </row>
    <row r="291" spans="1:8" s="40" customFormat="1" x14ac:dyDescent="0.25">
      <c r="A291" s="20">
        <v>18</v>
      </c>
      <c r="B291" s="23" t="s">
        <v>559</v>
      </c>
      <c r="C291" s="21" t="s">
        <v>12</v>
      </c>
      <c r="D291" s="21" t="s">
        <v>13</v>
      </c>
      <c r="E291" s="22" t="s">
        <v>14</v>
      </c>
      <c r="F291" s="34" t="s">
        <v>15</v>
      </c>
      <c r="G291" s="34" t="s">
        <v>16</v>
      </c>
      <c r="H291" s="24" t="s">
        <v>17</v>
      </c>
    </row>
    <row r="292" spans="1:8" s="40" customFormat="1" x14ac:dyDescent="0.25">
      <c r="A292" s="6" t="s">
        <v>560</v>
      </c>
      <c r="B292" s="4" t="s">
        <v>561</v>
      </c>
      <c r="C292" s="5" t="s">
        <v>562</v>
      </c>
      <c r="D292" s="5">
        <v>1</v>
      </c>
      <c r="E292" s="19">
        <v>43.81</v>
      </c>
      <c r="F292" s="36">
        <f t="shared" ref="F292:F304" si="84">E292/$I$2</f>
        <v>1.246727376209448</v>
      </c>
      <c r="G292" s="41">
        <f t="shared" ref="G292:G304" si="85">D292*F292</f>
        <v>1.246727376209448</v>
      </c>
      <c r="H292" s="58">
        <f t="shared" ref="H292:H304" si="86">D292*F292*$H$2</f>
        <v>43.81</v>
      </c>
    </row>
    <row r="293" spans="1:8" s="40" customFormat="1" x14ac:dyDescent="0.25">
      <c r="A293" s="6" t="s">
        <v>563</v>
      </c>
      <c r="B293" s="4" t="s">
        <v>564</v>
      </c>
      <c r="C293" s="5" t="s">
        <v>562</v>
      </c>
      <c r="D293" s="5">
        <v>1</v>
      </c>
      <c r="E293" s="19">
        <v>33.81</v>
      </c>
      <c r="F293" s="36">
        <f t="shared" si="84"/>
        <v>0.96215139442231079</v>
      </c>
      <c r="G293" s="41">
        <f t="shared" si="85"/>
        <v>0.96215139442231079</v>
      </c>
      <c r="H293" s="58">
        <f t="shared" si="86"/>
        <v>33.81</v>
      </c>
    </row>
    <row r="294" spans="1:8" s="40" customFormat="1" x14ac:dyDescent="0.25">
      <c r="A294" s="6" t="s">
        <v>565</v>
      </c>
      <c r="B294" s="4" t="s">
        <v>566</v>
      </c>
      <c r="C294" s="5" t="s">
        <v>562</v>
      </c>
      <c r="D294" s="5">
        <v>1</v>
      </c>
      <c r="E294" s="19">
        <v>204.25</v>
      </c>
      <c r="F294" s="36">
        <f t="shared" si="84"/>
        <v>5.8124644280022766</v>
      </c>
      <c r="G294" s="41">
        <f t="shared" si="85"/>
        <v>5.8124644280022766</v>
      </c>
      <c r="H294" s="58">
        <f t="shared" si="86"/>
        <v>204.25</v>
      </c>
    </row>
    <row r="295" spans="1:8" s="40" customFormat="1" x14ac:dyDescent="0.25">
      <c r="A295" s="6" t="s">
        <v>567</v>
      </c>
      <c r="B295" s="4" t="s">
        <v>568</v>
      </c>
      <c r="C295" s="5" t="s">
        <v>562</v>
      </c>
      <c r="D295" s="5">
        <v>1</v>
      </c>
      <c r="E295" s="19">
        <v>35.880000000000003</v>
      </c>
      <c r="F295" s="36">
        <f t="shared" si="84"/>
        <v>1.0210586226522482</v>
      </c>
      <c r="G295" s="41">
        <f t="shared" si="85"/>
        <v>1.0210586226522482</v>
      </c>
      <c r="H295" s="58">
        <f t="shared" si="86"/>
        <v>35.880000000000003</v>
      </c>
    </row>
    <row r="296" spans="1:8" s="40" customFormat="1" x14ac:dyDescent="0.25">
      <c r="A296" s="6" t="s">
        <v>569</v>
      </c>
      <c r="B296" s="4" t="s">
        <v>570</v>
      </c>
      <c r="C296" s="5" t="s">
        <v>562</v>
      </c>
      <c r="D296" s="5">
        <v>1</v>
      </c>
      <c r="E296" s="19">
        <v>35.880000000000003</v>
      </c>
      <c r="F296" s="36">
        <f t="shared" si="84"/>
        <v>1.0210586226522482</v>
      </c>
      <c r="G296" s="41">
        <f t="shared" si="85"/>
        <v>1.0210586226522482</v>
      </c>
      <c r="H296" s="58">
        <f t="shared" si="86"/>
        <v>35.880000000000003</v>
      </c>
    </row>
    <row r="297" spans="1:8" s="40" customFormat="1" x14ac:dyDescent="0.25">
      <c r="A297" s="6" t="s">
        <v>571</v>
      </c>
      <c r="B297" s="4" t="s">
        <v>572</v>
      </c>
      <c r="C297" s="5" t="s">
        <v>562</v>
      </c>
      <c r="D297" s="5">
        <v>1</v>
      </c>
      <c r="E297" s="19">
        <v>86.19</v>
      </c>
      <c r="F297" s="36">
        <f t="shared" si="84"/>
        <v>2.4527603870233352</v>
      </c>
      <c r="G297" s="41">
        <f t="shared" si="85"/>
        <v>2.4527603870233352</v>
      </c>
      <c r="H297" s="58">
        <f t="shared" si="86"/>
        <v>86.19</v>
      </c>
    </row>
    <row r="298" spans="1:8" s="40" customFormat="1" x14ac:dyDescent="0.25">
      <c r="A298" s="6" t="s">
        <v>573</v>
      </c>
      <c r="B298" s="4" t="s">
        <v>574</v>
      </c>
      <c r="C298" s="5" t="s">
        <v>562</v>
      </c>
      <c r="D298" s="5">
        <v>1</v>
      </c>
      <c r="E298" s="19">
        <v>28.53</v>
      </c>
      <c r="F298" s="36">
        <f t="shared" si="84"/>
        <v>0.81189527603870237</v>
      </c>
      <c r="G298" s="41">
        <f t="shared" si="85"/>
        <v>0.81189527603870237</v>
      </c>
      <c r="H298" s="58">
        <f t="shared" si="86"/>
        <v>28.53</v>
      </c>
    </row>
    <row r="299" spans="1:8" s="40" customFormat="1" x14ac:dyDescent="0.25">
      <c r="A299" s="6" t="s">
        <v>575</v>
      </c>
      <c r="B299" s="4" t="s">
        <v>576</v>
      </c>
      <c r="C299" s="5" t="s">
        <v>562</v>
      </c>
      <c r="D299" s="5">
        <v>1</v>
      </c>
      <c r="E299" s="19">
        <v>70.400000000000006</v>
      </c>
      <c r="F299" s="36">
        <f t="shared" si="84"/>
        <v>2.0034149117814457</v>
      </c>
      <c r="G299" s="41">
        <f t="shared" si="85"/>
        <v>2.0034149117814457</v>
      </c>
      <c r="H299" s="58">
        <f t="shared" si="86"/>
        <v>70.400000000000006</v>
      </c>
    </row>
    <row r="300" spans="1:8" s="40" customFormat="1" x14ac:dyDescent="0.25">
      <c r="A300" s="6" t="s">
        <v>577</v>
      </c>
      <c r="B300" s="4" t="s">
        <v>578</v>
      </c>
      <c r="C300" s="5" t="s">
        <v>562</v>
      </c>
      <c r="D300" s="5">
        <v>1</v>
      </c>
      <c r="E300" s="19">
        <v>29.83</v>
      </c>
      <c r="F300" s="36">
        <f t="shared" si="84"/>
        <v>0.84889015367103016</v>
      </c>
      <c r="G300" s="41">
        <f t="shared" si="85"/>
        <v>0.84889015367103016</v>
      </c>
      <c r="H300" s="58">
        <f t="shared" si="86"/>
        <v>29.830000000000002</v>
      </c>
    </row>
    <row r="301" spans="1:8" s="40" customFormat="1" x14ac:dyDescent="0.25">
      <c r="A301" s="6" t="s">
        <v>579</v>
      </c>
      <c r="B301" s="4" t="s">
        <v>580</v>
      </c>
      <c r="C301" s="5" t="s">
        <v>562</v>
      </c>
      <c r="D301" s="5">
        <v>1</v>
      </c>
      <c r="E301" s="19">
        <v>68.37</v>
      </c>
      <c r="F301" s="36">
        <f t="shared" si="84"/>
        <v>1.9456459874786569</v>
      </c>
      <c r="G301" s="41">
        <f t="shared" si="85"/>
        <v>1.9456459874786569</v>
      </c>
      <c r="H301" s="58">
        <f t="shared" si="86"/>
        <v>68.37</v>
      </c>
    </row>
    <row r="302" spans="1:8" s="40" customFormat="1" x14ac:dyDescent="0.25">
      <c r="A302" s="6" t="s">
        <v>581</v>
      </c>
      <c r="B302" s="4" t="s">
        <v>582</v>
      </c>
      <c r="C302" s="5" t="s">
        <v>562</v>
      </c>
      <c r="D302" s="5">
        <v>1</v>
      </c>
      <c r="E302" s="19">
        <v>161.72999999999999</v>
      </c>
      <c r="F302" s="36">
        <f t="shared" si="84"/>
        <v>4.6024473534433694</v>
      </c>
      <c r="G302" s="41">
        <f t="shared" si="85"/>
        <v>4.6024473534433694</v>
      </c>
      <c r="H302" s="58">
        <f t="shared" si="86"/>
        <v>161.72999999999999</v>
      </c>
    </row>
    <row r="303" spans="1:8" s="40" customFormat="1" x14ac:dyDescent="0.25">
      <c r="A303" s="6" t="s">
        <v>583</v>
      </c>
      <c r="B303" s="4" t="s">
        <v>584</v>
      </c>
      <c r="C303" s="5" t="s">
        <v>215</v>
      </c>
      <c r="D303" s="5">
        <v>1</v>
      </c>
      <c r="E303" s="19">
        <v>1387.92</v>
      </c>
      <c r="F303" s="36">
        <f t="shared" si="84"/>
        <v>39.496869664200339</v>
      </c>
      <c r="G303" s="41">
        <f t="shared" si="85"/>
        <v>39.496869664200339</v>
      </c>
      <c r="H303" s="58">
        <f t="shared" si="86"/>
        <v>1387.9199999999998</v>
      </c>
    </row>
    <row r="304" spans="1:8" s="70" customFormat="1" x14ac:dyDescent="0.25">
      <c r="A304" s="63" t="s">
        <v>585</v>
      </c>
      <c r="B304" s="68" t="s">
        <v>586</v>
      </c>
      <c r="C304" s="64" t="s">
        <v>562</v>
      </c>
      <c r="D304" s="64">
        <v>1</v>
      </c>
      <c r="E304" s="65">
        <v>43.47</v>
      </c>
      <c r="F304" s="69">
        <f t="shared" si="84"/>
        <v>1.2370517928286853</v>
      </c>
      <c r="G304" s="41">
        <f t="shared" si="85"/>
        <v>1.2370517928286853</v>
      </c>
      <c r="H304" s="58">
        <f t="shared" si="86"/>
        <v>43.47</v>
      </c>
    </row>
    <row r="305" spans="1:8" s="40" customFormat="1" x14ac:dyDescent="0.25">
      <c r="A305" s="20">
        <v>19</v>
      </c>
      <c r="B305" s="23" t="s">
        <v>587</v>
      </c>
      <c r="C305" s="21" t="s">
        <v>12</v>
      </c>
      <c r="D305" s="21" t="s">
        <v>13</v>
      </c>
      <c r="E305" s="22" t="s">
        <v>14</v>
      </c>
      <c r="F305" s="34" t="s">
        <v>15</v>
      </c>
      <c r="G305" s="34" t="s">
        <v>16</v>
      </c>
      <c r="H305" s="24" t="s">
        <v>17</v>
      </c>
    </row>
    <row r="306" spans="1:8" s="40" customFormat="1" x14ac:dyDescent="0.25">
      <c r="A306" s="6" t="s">
        <v>588</v>
      </c>
      <c r="B306" s="4" t="s">
        <v>589</v>
      </c>
      <c r="C306" s="5" t="s">
        <v>53</v>
      </c>
      <c r="D306" s="5">
        <v>1</v>
      </c>
      <c r="E306" s="19">
        <v>1062.905</v>
      </c>
      <c r="F306" s="36">
        <f t="shared" ref="F306:F317" si="87">E306/$I$2</f>
        <v>30.247723392145701</v>
      </c>
      <c r="G306" s="41">
        <f t="shared" ref="G306:G317" si="88">D306*F306</f>
        <v>30.247723392145701</v>
      </c>
      <c r="H306" s="58">
        <f t="shared" ref="H306:H317" si="89">D306*F306*$H$2</f>
        <v>1062.905</v>
      </c>
    </row>
    <row r="307" spans="1:8" s="40" customFormat="1" x14ac:dyDescent="0.25">
      <c r="A307" s="6" t="s">
        <v>590</v>
      </c>
      <c r="B307" s="4" t="s">
        <v>591</v>
      </c>
      <c r="C307" s="5" t="s">
        <v>53</v>
      </c>
      <c r="D307" s="5">
        <v>10</v>
      </c>
      <c r="E307" s="19">
        <v>1235.69</v>
      </c>
      <c r="F307" s="36">
        <f t="shared" si="87"/>
        <v>35.164769493454756</v>
      </c>
      <c r="G307" s="41">
        <f t="shared" si="88"/>
        <v>351.64769493454753</v>
      </c>
      <c r="H307" s="58">
        <f t="shared" si="89"/>
        <v>12356.9</v>
      </c>
    </row>
    <row r="308" spans="1:8" s="40" customFormat="1" x14ac:dyDescent="0.25">
      <c r="A308" s="6" t="s">
        <v>592</v>
      </c>
      <c r="B308" s="4" t="s">
        <v>593</v>
      </c>
      <c r="C308" s="5" t="s">
        <v>53</v>
      </c>
      <c r="D308" s="5">
        <v>1</v>
      </c>
      <c r="E308" s="19">
        <v>823.56</v>
      </c>
      <c r="F308" s="36">
        <f t="shared" si="87"/>
        <v>23.436539556061465</v>
      </c>
      <c r="G308" s="41">
        <f t="shared" si="88"/>
        <v>23.436539556061465</v>
      </c>
      <c r="H308" s="58">
        <f t="shared" si="89"/>
        <v>823.56</v>
      </c>
    </row>
    <row r="309" spans="1:8" s="40" customFormat="1" ht="24" customHeight="1" x14ac:dyDescent="0.25">
      <c r="A309" s="6" t="s">
        <v>594</v>
      </c>
      <c r="B309" s="4" t="s">
        <v>595</v>
      </c>
      <c r="C309" s="5" t="s">
        <v>43</v>
      </c>
      <c r="D309" s="5">
        <v>300</v>
      </c>
      <c r="E309" s="19">
        <v>756.44499999999994</v>
      </c>
      <c r="F309" s="36">
        <f t="shared" si="87"/>
        <v>21.526607854297094</v>
      </c>
      <c r="G309" s="41">
        <f t="shared" si="88"/>
        <v>6457.9823562891279</v>
      </c>
      <c r="H309" s="58">
        <f t="shared" si="89"/>
        <v>226933.49999999997</v>
      </c>
    </row>
    <row r="310" spans="1:8" s="40" customFormat="1" ht="36" customHeight="1" x14ac:dyDescent="0.25">
      <c r="A310" s="6" t="s">
        <v>596</v>
      </c>
      <c r="B310" s="4" t="s">
        <v>597</v>
      </c>
      <c r="C310" s="5" t="s">
        <v>139</v>
      </c>
      <c r="D310" s="5">
        <v>1</v>
      </c>
      <c r="E310" s="19">
        <v>1821.645</v>
      </c>
      <c r="F310" s="36">
        <f t="shared" si="87"/>
        <v>51.839641434262944</v>
      </c>
      <c r="G310" s="41">
        <f t="shared" si="88"/>
        <v>51.839641434262944</v>
      </c>
      <c r="H310" s="58">
        <f t="shared" si="89"/>
        <v>1821.645</v>
      </c>
    </row>
    <row r="311" spans="1:8" s="40" customFormat="1" x14ac:dyDescent="0.25">
      <c r="A311" s="6" t="s">
        <v>598</v>
      </c>
      <c r="B311" s="4" t="s">
        <v>599</v>
      </c>
      <c r="C311" s="5" t="s">
        <v>43</v>
      </c>
      <c r="D311" s="5">
        <v>550</v>
      </c>
      <c r="E311" s="19">
        <v>87.84</v>
      </c>
      <c r="F311" s="36">
        <f t="shared" si="87"/>
        <v>2.4997154240182131</v>
      </c>
      <c r="G311" s="41">
        <f t="shared" si="88"/>
        <v>1374.8434832100172</v>
      </c>
      <c r="H311" s="58">
        <f t="shared" si="89"/>
        <v>48312.000000000007</v>
      </c>
    </row>
    <row r="312" spans="1:8" s="40" customFormat="1" ht="24" x14ac:dyDescent="0.25">
      <c r="A312" s="6" t="s">
        <v>600</v>
      </c>
      <c r="B312" s="4" t="s">
        <v>601</v>
      </c>
      <c r="C312" s="5" t="s">
        <v>43</v>
      </c>
      <c r="D312" s="5">
        <v>1</v>
      </c>
      <c r="E312" s="19">
        <v>44.024999999999999</v>
      </c>
      <c r="F312" s="36">
        <f t="shared" si="87"/>
        <v>1.2528457598178713</v>
      </c>
      <c r="G312" s="41">
        <f t="shared" si="88"/>
        <v>1.2528457598178713</v>
      </c>
      <c r="H312" s="58">
        <f t="shared" si="89"/>
        <v>44.024999999999999</v>
      </c>
    </row>
    <row r="313" spans="1:8" s="40" customFormat="1" x14ac:dyDescent="0.25">
      <c r="A313" s="6" t="s">
        <v>602</v>
      </c>
      <c r="B313" s="4" t="s">
        <v>603</v>
      </c>
      <c r="C313" s="5" t="s">
        <v>43</v>
      </c>
      <c r="D313" s="5">
        <v>1</v>
      </c>
      <c r="E313" s="19">
        <v>15.200000000000001</v>
      </c>
      <c r="F313" s="36">
        <f t="shared" si="87"/>
        <v>0.43255549231644852</v>
      </c>
      <c r="G313" s="41">
        <f t="shared" si="88"/>
        <v>0.43255549231644852</v>
      </c>
      <c r="H313" s="58">
        <f t="shared" si="89"/>
        <v>15.200000000000001</v>
      </c>
    </row>
    <row r="314" spans="1:8" s="40" customFormat="1" x14ac:dyDescent="0.25">
      <c r="A314" s="6" t="s">
        <v>604</v>
      </c>
      <c r="B314" s="4" t="s">
        <v>605</v>
      </c>
      <c r="C314" s="5" t="s">
        <v>43</v>
      </c>
      <c r="D314" s="5">
        <v>50</v>
      </c>
      <c r="E314" s="19">
        <v>407.63499999999999</v>
      </c>
      <c r="F314" s="36">
        <f t="shared" si="87"/>
        <v>11.600313033579965</v>
      </c>
      <c r="G314" s="41">
        <f t="shared" si="88"/>
        <v>580.01565167899821</v>
      </c>
      <c r="H314" s="58">
        <f t="shared" si="89"/>
        <v>20381.749999999996</v>
      </c>
    </row>
    <row r="315" spans="1:8" s="40" customFormat="1" x14ac:dyDescent="0.25">
      <c r="A315" s="6" t="s">
        <v>606</v>
      </c>
      <c r="B315" s="4" t="s">
        <v>607</v>
      </c>
      <c r="C315" s="5" t="s">
        <v>43</v>
      </c>
      <c r="D315" s="5">
        <v>1</v>
      </c>
      <c r="E315" s="19">
        <v>514.1</v>
      </c>
      <c r="F315" s="36">
        <f t="shared" si="87"/>
        <v>14.630051223676722</v>
      </c>
      <c r="G315" s="41">
        <f t="shared" si="88"/>
        <v>14.630051223676722</v>
      </c>
      <c r="H315" s="58">
        <f t="shared" si="89"/>
        <v>514.1</v>
      </c>
    </row>
    <row r="316" spans="1:8" s="40" customFormat="1" x14ac:dyDescent="0.25">
      <c r="A316" s="6" t="s">
        <v>608</v>
      </c>
      <c r="B316" s="4" t="s">
        <v>609</v>
      </c>
      <c r="C316" s="5" t="s">
        <v>139</v>
      </c>
      <c r="D316" s="5">
        <v>1</v>
      </c>
      <c r="E316" s="19">
        <v>437.23</v>
      </c>
      <c r="F316" s="36">
        <f t="shared" si="87"/>
        <v>12.442515651678999</v>
      </c>
      <c r="G316" s="41">
        <f t="shared" si="88"/>
        <v>12.442515651678999</v>
      </c>
      <c r="H316" s="58">
        <f t="shared" si="89"/>
        <v>437.23</v>
      </c>
    </row>
    <row r="317" spans="1:8" s="40" customFormat="1" x14ac:dyDescent="0.25">
      <c r="A317" s="6" t="s">
        <v>610</v>
      </c>
      <c r="B317" s="4" t="s">
        <v>611</v>
      </c>
      <c r="C317" s="5" t="s">
        <v>139</v>
      </c>
      <c r="D317" s="5">
        <v>1</v>
      </c>
      <c r="E317" s="19">
        <v>456.07499999999999</v>
      </c>
      <c r="F317" s="36">
        <f t="shared" si="87"/>
        <v>12.978799089356858</v>
      </c>
      <c r="G317" s="41">
        <f t="shared" si="88"/>
        <v>12.978799089356858</v>
      </c>
      <c r="H317" s="58">
        <f t="shared" si="89"/>
        <v>456.07499999999999</v>
      </c>
    </row>
    <row r="318" spans="1:8" s="40" customFormat="1" x14ac:dyDescent="0.25">
      <c r="A318" s="20">
        <v>20</v>
      </c>
      <c r="B318" s="23" t="s">
        <v>612</v>
      </c>
      <c r="C318" s="21" t="s">
        <v>12</v>
      </c>
      <c r="D318" s="21" t="s">
        <v>13</v>
      </c>
      <c r="E318" s="22" t="s">
        <v>14</v>
      </c>
      <c r="F318" s="34" t="s">
        <v>15</v>
      </c>
      <c r="G318" s="34" t="s">
        <v>16</v>
      </c>
      <c r="H318" s="24" t="s">
        <v>17</v>
      </c>
    </row>
    <row r="319" spans="1:8" s="40" customFormat="1" x14ac:dyDescent="0.25">
      <c r="A319" s="6" t="s">
        <v>613</v>
      </c>
      <c r="B319" s="4" t="s">
        <v>614</v>
      </c>
      <c r="C319" s="5" t="s">
        <v>562</v>
      </c>
      <c r="D319" s="5">
        <v>1</v>
      </c>
      <c r="E319" s="19">
        <v>22.39</v>
      </c>
      <c r="F319" s="36">
        <f t="shared" ref="F319:F347" si="90">E319/$I$2</f>
        <v>0.63716562322140013</v>
      </c>
      <c r="G319" s="41">
        <f t="shared" ref="G319:G347" si="91">D319*F319</f>
        <v>0.63716562322140013</v>
      </c>
      <c r="H319" s="58">
        <f t="shared" ref="H319:H347" si="92">D319*F319*$H$2</f>
        <v>22.39</v>
      </c>
    </row>
    <row r="320" spans="1:8" s="40" customFormat="1" ht="24" customHeight="1" x14ac:dyDescent="0.25">
      <c r="A320" s="6" t="s">
        <v>615</v>
      </c>
      <c r="B320" s="4" t="s">
        <v>616</v>
      </c>
      <c r="C320" s="5" t="s">
        <v>562</v>
      </c>
      <c r="D320" s="5">
        <v>1</v>
      </c>
      <c r="E320" s="19">
        <v>10.73</v>
      </c>
      <c r="F320" s="36">
        <f t="shared" si="90"/>
        <v>0.30535002845759818</v>
      </c>
      <c r="G320" s="41">
        <f t="shared" si="91"/>
        <v>0.30535002845759818</v>
      </c>
      <c r="H320" s="58">
        <f t="shared" si="92"/>
        <v>10.73</v>
      </c>
    </row>
    <row r="321" spans="1:8" s="40" customFormat="1" ht="24" customHeight="1" x14ac:dyDescent="0.25">
      <c r="A321" s="6" t="s">
        <v>617</v>
      </c>
      <c r="B321" s="38" t="s">
        <v>618</v>
      </c>
      <c r="C321" s="5" t="s">
        <v>619</v>
      </c>
      <c r="D321" s="5">
        <v>1</v>
      </c>
      <c r="E321" s="19">
        <v>180.18</v>
      </c>
      <c r="F321" s="36">
        <f t="shared" si="90"/>
        <v>5.1274900398406373</v>
      </c>
      <c r="G321" s="41">
        <f t="shared" si="91"/>
        <v>5.1274900398406373</v>
      </c>
      <c r="H321" s="58">
        <f t="shared" si="92"/>
        <v>180.18</v>
      </c>
    </row>
    <row r="322" spans="1:8" s="40" customFormat="1" ht="24" customHeight="1" x14ac:dyDescent="0.25">
      <c r="A322" s="6" t="s">
        <v>620</v>
      </c>
      <c r="B322" s="38" t="s">
        <v>621</v>
      </c>
      <c r="C322" s="5" t="s">
        <v>619</v>
      </c>
      <c r="D322" s="5">
        <v>1</v>
      </c>
      <c r="E322" s="19">
        <v>15.2</v>
      </c>
      <c r="F322" s="36">
        <f t="shared" si="90"/>
        <v>0.43255549231644846</v>
      </c>
      <c r="G322" s="41">
        <f t="shared" si="91"/>
        <v>0.43255549231644846</v>
      </c>
      <c r="H322" s="58">
        <f t="shared" si="92"/>
        <v>15.2</v>
      </c>
    </row>
    <row r="323" spans="1:8" s="40" customFormat="1" ht="24" customHeight="1" x14ac:dyDescent="0.25">
      <c r="A323" s="6" t="s">
        <v>622</v>
      </c>
      <c r="B323" s="38" t="s">
        <v>623</v>
      </c>
      <c r="C323" s="5" t="s">
        <v>619</v>
      </c>
      <c r="D323" s="5">
        <v>1</v>
      </c>
      <c r="E323" s="19">
        <v>3.37</v>
      </c>
      <c r="F323" s="36">
        <f t="shared" si="90"/>
        <v>9.5902105862265233E-2</v>
      </c>
      <c r="G323" s="41">
        <f t="shared" si="91"/>
        <v>9.5902105862265233E-2</v>
      </c>
      <c r="H323" s="58">
        <f t="shared" si="92"/>
        <v>3.3700000000000006</v>
      </c>
    </row>
    <row r="324" spans="1:8" s="40" customFormat="1" ht="24" customHeight="1" x14ac:dyDescent="0.25">
      <c r="A324" s="6" t="s">
        <v>624</v>
      </c>
      <c r="B324" s="38" t="s">
        <v>625</v>
      </c>
      <c r="C324" s="5" t="s">
        <v>619</v>
      </c>
      <c r="D324" s="5">
        <v>1</v>
      </c>
      <c r="E324" s="19">
        <v>13.01</v>
      </c>
      <c r="F324" s="36">
        <f t="shared" si="90"/>
        <v>0.37023335230506543</v>
      </c>
      <c r="G324" s="41">
        <f t="shared" si="91"/>
        <v>0.37023335230506543</v>
      </c>
      <c r="H324" s="58">
        <f t="shared" si="92"/>
        <v>13.01</v>
      </c>
    </row>
    <row r="325" spans="1:8" s="40" customFormat="1" x14ac:dyDescent="0.25">
      <c r="A325" s="6" t="s">
        <v>626</v>
      </c>
      <c r="B325" s="4" t="s">
        <v>627</v>
      </c>
      <c r="C325" s="5" t="s">
        <v>619</v>
      </c>
      <c r="D325" s="5">
        <v>1</v>
      </c>
      <c r="E325" s="19">
        <v>109.26</v>
      </c>
      <c r="F325" s="36">
        <f t="shared" si="90"/>
        <v>3.1092771770062608</v>
      </c>
      <c r="G325" s="41">
        <f t="shared" si="91"/>
        <v>3.1092771770062608</v>
      </c>
      <c r="H325" s="58">
        <f t="shared" si="92"/>
        <v>109.26</v>
      </c>
    </row>
    <row r="326" spans="1:8" s="40" customFormat="1" x14ac:dyDescent="0.25">
      <c r="A326" s="6" t="s">
        <v>628</v>
      </c>
      <c r="B326" s="4" t="s">
        <v>629</v>
      </c>
      <c r="C326" s="5" t="s">
        <v>619</v>
      </c>
      <c r="D326" s="5">
        <v>1</v>
      </c>
      <c r="E326" s="19">
        <v>10.31</v>
      </c>
      <c r="F326" s="36">
        <f t="shared" si="90"/>
        <v>0.29339783722253843</v>
      </c>
      <c r="G326" s="41">
        <f t="shared" si="91"/>
        <v>0.29339783722253843</v>
      </c>
      <c r="H326" s="58">
        <f t="shared" si="92"/>
        <v>10.31</v>
      </c>
    </row>
    <row r="327" spans="1:8" s="40" customFormat="1" x14ac:dyDescent="0.25">
      <c r="A327" s="6" t="s">
        <v>630</v>
      </c>
      <c r="B327" s="38" t="s">
        <v>631</v>
      </c>
      <c r="C327" s="5" t="s">
        <v>619</v>
      </c>
      <c r="D327" s="5">
        <v>1</v>
      </c>
      <c r="E327" s="19">
        <v>20.399999999999999</v>
      </c>
      <c r="F327" s="36">
        <f t="shared" si="90"/>
        <v>0.58053500284575976</v>
      </c>
      <c r="G327" s="41">
        <f t="shared" si="91"/>
        <v>0.58053500284575976</v>
      </c>
      <c r="H327" s="58">
        <f t="shared" si="92"/>
        <v>20.399999999999999</v>
      </c>
    </row>
    <row r="328" spans="1:8" s="40" customFormat="1" x14ac:dyDescent="0.25">
      <c r="A328" s="6" t="s">
        <v>632</v>
      </c>
      <c r="B328" s="38" t="s">
        <v>633</v>
      </c>
      <c r="C328" s="5" t="s">
        <v>619</v>
      </c>
      <c r="D328" s="5">
        <v>1</v>
      </c>
      <c r="E328" s="19">
        <v>102.35</v>
      </c>
      <c r="F328" s="36">
        <f t="shared" si="90"/>
        <v>2.9126351735913487</v>
      </c>
      <c r="G328" s="41">
        <f t="shared" si="91"/>
        <v>2.9126351735913487</v>
      </c>
      <c r="H328" s="58">
        <f t="shared" si="92"/>
        <v>102.35</v>
      </c>
    </row>
    <row r="329" spans="1:8" s="40" customFormat="1" x14ac:dyDescent="0.25">
      <c r="A329" s="6" t="s">
        <v>634</v>
      </c>
      <c r="B329" s="38" t="s">
        <v>635</v>
      </c>
      <c r="C329" s="5" t="s">
        <v>619</v>
      </c>
      <c r="D329" s="5">
        <v>1</v>
      </c>
      <c r="E329" s="19">
        <v>231.63</v>
      </c>
      <c r="F329" s="36">
        <f t="shared" si="90"/>
        <v>6.5916334661354581</v>
      </c>
      <c r="G329" s="41">
        <f t="shared" si="91"/>
        <v>6.5916334661354581</v>
      </c>
      <c r="H329" s="58">
        <f t="shared" si="92"/>
        <v>231.63</v>
      </c>
    </row>
    <row r="330" spans="1:8" s="40" customFormat="1" x14ac:dyDescent="0.25">
      <c r="A330" s="6" t="s">
        <v>636</v>
      </c>
      <c r="B330" s="38" t="s">
        <v>637</v>
      </c>
      <c r="C330" s="5" t="s">
        <v>619</v>
      </c>
      <c r="D330" s="5">
        <v>1</v>
      </c>
      <c r="E330" s="19">
        <v>30.98</v>
      </c>
      <c r="F330" s="36">
        <f t="shared" si="90"/>
        <v>0.88161639157655092</v>
      </c>
      <c r="G330" s="41">
        <f t="shared" si="91"/>
        <v>0.88161639157655092</v>
      </c>
      <c r="H330" s="58">
        <f t="shared" si="92"/>
        <v>30.98</v>
      </c>
    </row>
    <row r="331" spans="1:8" s="40" customFormat="1" x14ac:dyDescent="0.25">
      <c r="A331" s="6" t="s">
        <v>638</v>
      </c>
      <c r="B331" s="4" t="s">
        <v>639</v>
      </c>
      <c r="C331" s="5" t="s">
        <v>619</v>
      </c>
      <c r="D331" s="5">
        <v>1</v>
      </c>
      <c r="E331" s="19">
        <v>26.77</v>
      </c>
      <c r="F331" s="36">
        <f t="shared" si="90"/>
        <v>0.7618099032441662</v>
      </c>
      <c r="G331" s="41">
        <f t="shared" si="91"/>
        <v>0.7618099032441662</v>
      </c>
      <c r="H331" s="58">
        <f t="shared" si="92"/>
        <v>26.77</v>
      </c>
    </row>
    <row r="332" spans="1:8" s="40" customFormat="1" ht="24" x14ac:dyDescent="0.25">
      <c r="A332" s="6" t="s">
        <v>640</v>
      </c>
      <c r="B332" s="38" t="s">
        <v>641</v>
      </c>
      <c r="C332" s="5" t="s">
        <v>619</v>
      </c>
      <c r="D332" s="5">
        <v>1</v>
      </c>
      <c r="E332" s="19">
        <v>249.37</v>
      </c>
      <c r="F332" s="36">
        <f t="shared" si="90"/>
        <v>7.0964712578258391</v>
      </c>
      <c r="G332" s="41">
        <f t="shared" si="91"/>
        <v>7.0964712578258391</v>
      </c>
      <c r="H332" s="58">
        <f t="shared" si="92"/>
        <v>249.36999999999998</v>
      </c>
    </row>
    <row r="333" spans="1:8" s="40" customFormat="1" ht="36" x14ac:dyDescent="0.25">
      <c r="A333" s="6" t="s">
        <v>642</v>
      </c>
      <c r="B333" s="38" t="s">
        <v>643</v>
      </c>
      <c r="C333" s="5" t="s">
        <v>619</v>
      </c>
      <c r="D333" s="5">
        <v>1</v>
      </c>
      <c r="E333" s="19">
        <v>330.57</v>
      </c>
      <c r="F333" s="36">
        <f t="shared" si="90"/>
        <v>9.4072282299373935</v>
      </c>
      <c r="G333" s="41">
        <f t="shared" si="91"/>
        <v>9.4072282299373935</v>
      </c>
      <c r="H333" s="58">
        <f t="shared" si="92"/>
        <v>330.57</v>
      </c>
    </row>
    <row r="334" spans="1:8" s="40" customFormat="1" ht="24" x14ac:dyDescent="0.25">
      <c r="A334" s="6" t="s">
        <v>644</v>
      </c>
      <c r="B334" s="38" t="s">
        <v>645</v>
      </c>
      <c r="C334" s="5" t="s">
        <v>619</v>
      </c>
      <c r="D334" s="5">
        <v>1</v>
      </c>
      <c r="E334" s="19">
        <v>340.47</v>
      </c>
      <c r="F334" s="36">
        <f t="shared" si="90"/>
        <v>9.6889584519066592</v>
      </c>
      <c r="G334" s="41">
        <f t="shared" si="91"/>
        <v>9.6889584519066592</v>
      </c>
      <c r="H334" s="58">
        <f t="shared" si="92"/>
        <v>340.47</v>
      </c>
    </row>
    <row r="335" spans="1:8" s="40" customFormat="1" x14ac:dyDescent="0.25">
      <c r="A335" s="6" t="s">
        <v>646</v>
      </c>
      <c r="B335" s="4" t="s">
        <v>647</v>
      </c>
      <c r="C335" s="5" t="s">
        <v>619</v>
      </c>
      <c r="D335" s="5">
        <v>1</v>
      </c>
      <c r="E335" s="19">
        <v>332.42500000000001</v>
      </c>
      <c r="F335" s="36">
        <f t="shared" si="90"/>
        <v>9.4600170745589072</v>
      </c>
      <c r="G335" s="41">
        <f t="shared" si="91"/>
        <v>9.4600170745589072</v>
      </c>
      <c r="H335" s="58">
        <f t="shared" si="92"/>
        <v>332.42500000000001</v>
      </c>
    </row>
    <row r="336" spans="1:8" s="40" customFormat="1" x14ac:dyDescent="0.25">
      <c r="A336" s="6" t="s">
        <v>648</v>
      </c>
      <c r="B336" s="4" t="s">
        <v>649</v>
      </c>
      <c r="C336" s="5" t="s">
        <v>619</v>
      </c>
      <c r="D336" s="5">
        <v>1</v>
      </c>
      <c r="E336" s="19">
        <v>27.51</v>
      </c>
      <c r="F336" s="36">
        <f t="shared" si="90"/>
        <v>0.78286852589641442</v>
      </c>
      <c r="G336" s="41">
        <f t="shared" si="91"/>
        <v>0.78286852589641442</v>
      </c>
      <c r="H336" s="58">
        <f t="shared" si="92"/>
        <v>27.51</v>
      </c>
    </row>
    <row r="337" spans="1:8" s="40" customFormat="1" ht="24" x14ac:dyDescent="0.25">
      <c r="A337" s="6" t="s">
        <v>650</v>
      </c>
      <c r="B337" s="38" t="s">
        <v>651</v>
      </c>
      <c r="C337" s="5" t="s">
        <v>619</v>
      </c>
      <c r="D337" s="5">
        <v>1</v>
      </c>
      <c r="E337" s="19">
        <v>328.36</v>
      </c>
      <c r="F337" s="36">
        <f t="shared" si="90"/>
        <v>9.3443369379624368</v>
      </c>
      <c r="G337" s="41">
        <f t="shared" si="91"/>
        <v>9.3443369379624368</v>
      </c>
      <c r="H337" s="58">
        <f t="shared" si="92"/>
        <v>328.36</v>
      </c>
    </row>
    <row r="338" spans="1:8" s="40" customFormat="1" ht="24" x14ac:dyDescent="0.25">
      <c r="A338" s="6" t="s">
        <v>652</v>
      </c>
      <c r="B338" s="38" t="s">
        <v>653</v>
      </c>
      <c r="C338" s="5" t="s">
        <v>619</v>
      </c>
      <c r="D338" s="5">
        <v>1</v>
      </c>
      <c r="E338" s="19">
        <v>369.13</v>
      </c>
      <c r="F338" s="36">
        <f t="shared" si="90"/>
        <v>10.504553215708594</v>
      </c>
      <c r="G338" s="41">
        <f t="shared" si="91"/>
        <v>10.504553215708594</v>
      </c>
      <c r="H338" s="58">
        <f t="shared" si="92"/>
        <v>369.13</v>
      </c>
    </row>
    <row r="339" spans="1:8" s="40" customFormat="1" ht="24" x14ac:dyDescent="0.25">
      <c r="A339" s="6" t="s">
        <v>654</v>
      </c>
      <c r="B339" s="38" t="s">
        <v>655</v>
      </c>
      <c r="C339" s="5" t="s">
        <v>619</v>
      </c>
      <c r="D339" s="5">
        <v>1</v>
      </c>
      <c r="E339" s="19">
        <v>325.47000000000003</v>
      </c>
      <c r="F339" s="36">
        <f t="shared" si="90"/>
        <v>9.2620944792259543</v>
      </c>
      <c r="G339" s="41">
        <f t="shared" si="91"/>
        <v>9.2620944792259543</v>
      </c>
      <c r="H339" s="58">
        <f t="shared" si="92"/>
        <v>325.47000000000003</v>
      </c>
    </row>
    <row r="340" spans="1:8" s="40" customFormat="1" ht="24" x14ac:dyDescent="0.25">
      <c r="A340" s="6" t="s">
        <v>656</v>
      </c>
      <c r="B340" s="38" t="s">
        <v>651</v>
      </c>
      <c r="C340" s="5" t="s">
        <v>619</v>
      </c>
      <c r="D340" s="5">
        <v>1</v>
      </c>
      <c r="E340" s="19">
        <v>328.36</v>
      </c>
      <c r="F340" s="36">
        <f t="shared" si="90"/>
        <v>9.3443369379624368</v>
      </c>
      <c r="G340" s="41">
        <f t="shared" si="91"/>
        <v>9.3443369379624368</v>
      </c>
      <c r="H340" s="58">
        <f t="shared" si="92"/>
        <v>328.36</v>
      </c>
    </row>
    <row r="341" spans="1:8" s="40" customFormat="1" ht="36" x14ac:dyDescent="0.25">
      <c r="A341" s="6" t="s">
        <v>657</v>
      </c>
      <c r="B341" s="38" t="s">
        <v>658</v>
      </c>
      <c r="C341" s="5" t="s">
        <v>619</v>
      </c>
      <c r="D341" s="5">
        <v>1</v>
      </c>
      <c r="E341" s="19">
        <v>180.4</v>
      </c>
      <c r="F341" s="36">
        <f t="shared" si="90"/>
        <v>5.133750711439955</v>
      </c>
      <c r="G341" s="41">
        <f t="shared" si="91"/>
        <v>5.133750711439955</v>
      </c>
      <c r="H341" s="58">
        <f t="shared" si="92"/>
        <v>180.40000000000003</v>
      </c>
    </row>
    <row r="342" spans="1:8" s="40" customFormat="1" x14ac:dyDescent="0.25">
      <c r="A342" s="6" t="s">
        <v>659</v>
      </c>
      <c r="B342" s="38" t="s">
        <v>660</v>
      </c>
      <c r="C342" s="5" t="s">
        <v>619</v>
      </c>
      <c r="D342" s="5">
        <v>1</v>
      </c>
      <c r="E342" s="19">
        <v>46.61</v>
      </c>
      <c r="F342" s="36">
        <f t="shared" si="90"/>
        <v>1.3264086511098463</v>
      </c>
      <c r="G342" s="41">
        <f t="shared" si="91"/>
        <v>1.3264086511098463</v>
      </c>
      <c r="H342" s="58">
        <f t="shared" si="92"/>
        <v>46.61</v>
      </c>
    </row>
    <row r="343" spans="1:8" s="40" customFormat="1" x14ac:dyDescent="0.25">
      <c r="A343" s="6" t="s">
        <v>661</v>
      </c>
      <c r="B343" s="4" t="s">
        <v>662</v>
      </c>
      <c r="C343" s="5" t="s">
        <v>619</v>
      </c>
      <c r="D343" s="5">
        <v>1</v>
      </c>
      <c r="E343" s="19">
        <v>481.95</v>
      </c>
      <c r="F343" s="36">
        <f t="shared" si="90"/>
        <v>13.715139442231076</v>
      </c>
      <c r="G343" s="41">
        <f t="shared" si="91"/>
        <v>13.715139442231076</v>
      </c>
      <c r="H343" s="58">
        <f t="shared" si="92"/>
        <v>481.95</v>
      </c>
    </row>
    <row r="344" spans="1:8" s="40" customFormat="1" ht="24" x14ac:dyDescent="0.25">
      <c r="A344" s="6" t="s">
        <v>663</v>
      </c>
      <c r="B344" s="4" t="s">
        <v>664</v>
      </c>
      <c r="C344" s="5" t="s">
        <v>619</v>
      </c>
      <c r="D344" s="5">
        <v>1</v>
      </c>
      <c r="E344" s="19">
        <v>210</v>
      </c>
      <c r="F344" s="36">
        <f t="shared" si="90"/>
        <v>5.9760956175298805</v>
      </c>
      <c r="G344" s="41">
        <f t="shared" si="91"/>
        <v>5.9760956175298805</v>
      </c>
      <c r="H344" s="58">
        <f t="shared" si="92"/>
        <v>210</v>
      </c>
    </row>
    <row r="345" spans="1:8" s="40" customFormat="1" ht="24" x14ac:dyDescent="0.25">
      <c r="A345" s="6" t="s">
        <v>760</v>
      </c>
      <c r="B345" s="4" t="s">
        <v>759</v>
      </c>
      <c r="C345" s="5" t="s">
        <v>562</v>
      </c>
      <c r="D345" s="5">
        <v>1</v>
      </c>
      <c r="E345" s="19">
        <v>2.57</v>
      </c>
      <c r="F345" s="36">
        <f t="shared" si="90"/>
        <v>7.313602731929425E-2</v>
      </c>
      <c r="G345" s="41">
        <f t="shared" si="91"/>
        <v>7.313602731929425E-2</v>
      </c>
      <c r="H345" s="58">
        <f t="shared" si="92"/>
        <v>2.57</v>
      </c>
    </row>
    <row r="346" spans="1:8" s="40" customFormat="1" ht="24" x14ac:dyDescent="0.25">
      <c r="A346" s="6" t="s">
        <v>761</v>
      </c>
      <c r="B346" s="4" t="s">
        <v>762</v>
      </c>
      <c r="C346" s="5" t="s">
        <v>562</v>
      </c>
      <c r="D346" s="5">
        <v>1</v>
      </c>
      <c r="E346" s="19">
        <v>0.82</v>
      </c>
      <c r="F346" s="36">
        <f t="shared" si="90"/>
        <v>2.3335230506545245E-2</v>
      </c>
      <c r="G346" s="41">
        <f t="shared" si="91"/>
        <v>2.3335230506545245E-2</v>
      </c>
      <c r="H346" s="58">
        <f t="shared" si="92"/>
        <v>0.82</v>
      </c>
    </row>
    <row r="347" spans="1:8" s="40" customFormat="1" ht="24" x14ac:dyDescent="0.25">
      <c r="A347" s="6" t="s">
        <v>764</v>
      </c>
      <c r="B347" s="4" t="s">
        <v>763</v>
      </c>
      <c r="C347" s="5" t="s">
        <v>562</v>
      </c>
      <c r="D347" s="5">
        <v>1</v>
      </c>
      <c r="E347" s="19">
        <v>2.0499999999999998</v>
      </c>
      <c r="F347" s="36">
        <f t="shared" si="90"/>
        <v>5.8338076266363115E-2</v>
      </c>
      <c r="G347" s="41">
        <f t="shared" si="91"/>
        <v>5.8338076266363115E-2</v>
      </c>
      <c r="H347" s="58">
        <f t="shared" si="92"/>
        <v>2.0499999999999998</v>
      </c>
    </row>
    <row r="348" spans="1:8" s="40" customFormat="1" x14ac:dyDescent="0.25">
      <c r="A348" s="20">
        <v>21</v>
      </c>
      <c r="B348" s="23" t="s">
        <v>665</v>
      </c>
      <c r="C348" s="21" t="s">
        <v>12</v>
      </c>
      <c r="D348" s="21" t="s">
        <v>13</v>
      </c>
      <c r="E348" s="22" t="s">
        <v>14</v>
      </c>
      <c r="F348" s="34" t="s">
        <v>15</v>
      </c>
      <c r="G348" s="34" t="s">
        <v>16</v>
      </c>
      <c r="H348" s="24" t="s">
        <v>17</v>
      </c>
    </row>
    <row r="349" spans="1:8" s="40" customFormat="1" x14ac:dyDescent="0.25">
      <c r="A349" s="6" t="s">
        <v>666</v>
      </c>
      <c r="B349" s="4" t="s">
        <v>667</v>
      </c>
      <c r="C349" s="5" t="s">
        <v>20</v>
      </c>
      <c r="D349" s="5">
        <v>1</v>
      </c>
      <c r="E349" s="19">
        <v>130.55000000000001</v>
      </c>
      <c r="F349" s="36">
        <f t="shared" ref="F349:F365" si="93">E349/$I$2</f>
        <v>3.715139442231076</v>
      </c>
      <c r="G349" s="41">
        <f t="shared" ref="G349:G365" si="94">D349*F349</f>
        <v>3.715139442231076</v>
      </c>
      <c r="H349" s="58">
        <f t="shared" ref="H349:H365" si="95">D349*F349*$H$2</f>
        <v>130.55000000000001</v>
      </c>
    </row>
    <row r="350" spans="1:8" s="40" customFormat="1" ht="24" x14ac:dyDescent="0.25">
      <c r="A350" s="6" t="s">
        <v>668</v>
      </c>
      <c r="B350" s="4" t="s">
        <v>669</v>
      </c>
      <c r="C350" s="5" t="s">
        <v>20</v>
      </c>
      <c r="D350" s="5">
        <v>1</v>
      </c>
      <c r="E350" s="19">
        <v>171.14</v>
      </c>
      <c r="F350" s="36">
        <f t="shared" si="93"/>
        <v>4.8702333523050649</v>
      </c>
      <c r="G350" s="41">
        <f t="shared" si="94"/>
        <v>4.8702333523050649</v>
      </c>
      <c r="H350" s="58">
        <f t="shared" si="95"/>
        <v>171.14</v>
      </c>
    </row>
    <row r="351" spans="1:8" s="40" customFormat="1" x14ac:dyDescent="0.25">
      <c r="A351" s="6" t="s">
        <v>670</v>
      </c>
      <c r="B351" s="4" t="s">
        <v>671</v>
      </c>
      <c r="C351" s="5" t="s">
        <v>20</v>
      </c>
      <c r="D351" s="5">
        <v>1</v>
      </c>
      <c r="E351" s="19">
        <v>171.14</v>
      </c>
      <c r="F351" s="36">
        <f t="shared" si="93"/>
        <v>4.8702333523050649</v>
      </c>
      <c r="G351" s="41">
        <f t="shared" si="94"/>
        <v>4.8702333523050649</v>
      </c>
      <c r="H351" s="58">
        <f t="shared" si="95"/>
        <v>171.14</v>
      </c>
    </row>
    <row r="352" spans="1:8" s="40" customFormat="1" x14ac:dyDescent="0.25">
      <c r="A352" s="6" t="s">
        <v>672</v>
      </c>
      <c r="B352" s="4" t="s">
        <v>673</v>
      </c>
      <c r="C352" s="5" t="s">
        <v>20</v>
      </c>
      <c r="D352" s="5">
        <v>1</v>
      </c>
      <c r="E352" s="19">
        <v>234.44</v>
      </c>
      <c r="F352" s="36">
        <f t="shared" si="93"/>
        <v>6.6715993170176437</v>
      </c>
      <c r="G352" s="41">
        <f t="shared" si="94"/>
        <v>6.6715993170176437</v>
      </c>
      <c r="H352" s="58">
        <f t="shared" si="95"/>
        <v>234.44</v>
      </c>
    </row>
    <row r="353" spans="1:8" s="40" customFormat="1" x14ac:dyDescent="0.25">
      <c r="A353" s="6" t="s">
        <v>674</v>
      </c>
      <c r="B353" s="4" t="s">
        <v>675</v>
      </c>
      <c r="C353" s="5" t="s">
        <v>20</v>
      </c>
      <c r="D353" s="5">
        <v>1</v>
      </c>
      <c r="E353" s="19">
        <v>171.14</v>
      </c>
      <c r="F353" s="36">
        <f t="shared" si="93"/>
        <v>4.8702333523050649</v>
      </c>
      <c r="G353" s="41">
        <f t="shared" si="94"/>
        <v>4.8702333523050649</v>
      </c>
      <c r="H353" s="58">
        <f t="shared" si="95"/>
        <v>171.14</v>
      </c>
    </row>
    <row r="354" spans="1:8" s="40" customFormat="1" x14ac:dyDescent="0.25">
      <c r="A354" s="6" t="s">
        <v>676</v>
      </c>
      <c r="B354" s="4" t="s">
        <v>677</v>
      </c>
      <c r="C354" s="5" t="s">
        <v>20</v>
      </c>
      <c r="D354" s="5">
        <v>1</v>
      </c>
      <c r="E354" s="19">
        <v>205.03</v>
      </c>
      <c r="F354" s="36">
        <f t="shared" si="93"/>
        <v>5.834661354581673</v>
      </c>
      <c r="G354" s="41">
        <f t="shared" si="94"/>
        <v>5.834661354581673</v>
      </c>
      <c r="H354" s="58">
        <f t="shared" si="95"/>
        <v>205.03</v>
      </c>
    </row>
    <row r="355" spans="1:8" s="40" customFormat="1" x14ac:dyDescent="0.25">
      <c r="A355" s="6" t="s">
        <v>678</v>
      </c>
      <c r="B355" s="4" t="s">
        <v>679</v>
      </c>
      <c r="C355" s="5" t="s">
        <v>20</v>
      </c>
      <c r="D355" s="5">
        <v>1</v>
      </c>
      <c r="E355" s="19">
        <v>321.62</v>
      </c>
      <c r="F355" s="36">
        <f t="shared" si="93"/>
        <v>9.1525327262379061</v>
      </c>
      <c r="G355" s="41">
        <f t="shared" si="94"/>
        <v>9.1525327262379061</v>
      </c>
      <c r="H355" s="58">
        <f t="shared" si="95"/>
        <v>321.62</v>
      </c>
    </row>
    <row r="356" spans="1:8" s="40" customFormat="1" x14ac:dyDescent="0.25">
      <c r="A356" s="6" t="s">
        <v>680</v>
      </c>
      <c r="B356" s="4" t="s">
        <v>681</v>
      </c>
      <c r="C356" s="5" t="s">
        <v>20</v>
      </c>
      <c r="D356" s="5">
        <v>1</v>
      </c>
      <c r="E356" s="19">
        <v>1697.7350000000001</v>
      </c>
      <c r="F356" s="36">
        <f t="shared" si="93"/>
        <v>48.313460443938531</v>
      </c>
      <c r="G356" s="41">
        <f t="shared" si="94"/>
        <v>48.313460443938531</v>
      </c>
      <c r="H356" s="58">
        <f t="shared" si="95"/>
        <v>1697.7350000000001</v>
      </c>
    </row>
    <row r="357" spans="1:8" s="40" customFormat="1" x14ac:dyDescent="0.25">
      <c r="A357" s="6" t="s">
        <v>682</v>
      </c>
      <c r="B357" s="4" t="s">
        <v>683</v>
      </c>
      <c r="C357" s="5" t="s">
        <v>20</v>
      </c>
      <c r="D357" s="5">
        <v>1</v>
      </c>
      <c r="E357" s="19">
        <v>234.44</v>
      </c>
      <c r="F357" s="36">
        <f t="shared" si="93"/>
        <v>6.6715993170176437</v>
      </c>
      <c r="G357" s="41">
        <f t="shared" si="94"/>
        <v>6.6715993170176437</v>
      </c>
      <c r="H357" s="58">
        <f t="shared" si="95"/>
        <v>234.44</v>
      </c>
    </row>
    <row r="358" spans="1:8" s="40" customFormat="1" x14ac:dyDescent="0.25">
      <c r="A358" s="6" t="s">
        <v>684</v>
      </c>
      <c r="B358" s="4" t="s">
        <v>685</v>
      </c>
      <c r="C358" s="5" t="s">
        <v>20</v>
      </c>
      <c r="D358" s="5">
        <v>1</v>
      </c>
      <c r="E358" s="19">
        <v>615.57999999999993</v>
      </c>
      <c r="F358" s="36">
        <f t="shared" si="93"/>
        <v>17.517928286852587</v>
      </c>
      <c r="G358" s="41">
        <f t="shared" si="94"/>
        <v>17.517928286852587</v>
      </c>
      <c r="H358" s="58">
        <f t="shared" si="95"/>
        <v>615.57999999999993</v>
      </c>
    </row>
    <row r="359" spans="1:8" s="40" customFormat="1" x14ac:dyDescent="0.25">
      <c r="A359" s="6" t="s">
        <v>686</v>
      </c>
      <c r="B359" s="4" t="s">
        <v>687</v>
      </c>
      <c r="C359" s="5" t="s">
        <v>20</v>
      </c>
      <c r="D359" s="5">
        <v>1</v>
      </c>
      <c r="E359" s="19">
        <v>1190</v>
      </c>
      <c r="F359" s="36">
        <f t="shared" si="93"/>
        <v>33.864541832669325</v>
      </c>
      <c r="G359" s="41">
        <f t="shared" si="94"/>
        <v>33.864541832669325</v>
      </c>
      <c r="H359" s="58">
        <f t="shared" si="95"/>
        <v>1190</v>
      </c>
    </row>
    <row r="360" spans="1:8" s="40" customFormat="1" x14ac:dyDescent="0.25">
      <c r="A360" s="6" t="s">
        <v>688</v>
      </c>
      <c r="B360" s="4" t="s">
        <v>689</v>
      </c>
      <c r="C360" s="5" t="s">
        <v>20</v>
      </c>
      <c r="D360" s="5">
        <v>1</v>
      </c>
      <c r="E360" s="19">
        <v>43.9</v>
      </c>
      <c r="F360" s="36">
        <f t="shared" si="93"/>
        <v>1.2492885600455321</v>
      </c>
      <c r="G360" s="41">
        <f t="shared" si="94"/>
        <v>1.2492885600455321</v>
      </c>
      <c r="H360" s="58">
        <f t="shared" si="95"/>
        <v>43.9</v>
      </c>
    </row>
    <row r="361" spans="1:8" s="40" customFormat="1" x14ac:dyDescent="0.25">
      <c r="A361" s="6" t="s">
        <v>690</v>
      </c>
      <c r="B361" s="4" t="s">
        <v>691</v>
      </c>
      <c r="C361" s="5" t="s">
        <v>43</v>
      </c>
      <c r="D361" s="5">
        <v>1</v>
      </c>
      <c r="E361" s="19">
        <v>0.69</v>
      </c>
      <c r="F361" s="36">
        <f t="shared" si="93"/>
        <v>1.9635742743312461E-2</v>
      </c>
      <c r="G361" s="41">
        <f t="shared" si="94"/>
        <v>1.9635742743312461E-2</v>
      </c>
      <c r="H361" s="58">
        <f t="shared" si="95"/>
        <v>0.69</v>
      </c>
    </row>
    <row r="362" spans="1:8" s="40" customFormat="1" x14ac:dyDescent="0.25">
      <c r="A362" s="6" t="s">
        <v>692</v>
      </c>
      <c r="B362" s="4" t="s">
        <v>693</v>
      </c>
      <c r="C362" s="5" t="s">
        <v>43</v>
      </c>
      <c r="D362" s="5">
        <v>1</v>
      </c>
      <c r="E362" s="19">
        <v>14.15</v>
      </c>
      <c r="F362" s="36">
        <f t="shared" si="93"/>
        <v>0.40267501422879909</v>
      </c>
      <c r="G362" s="41">
        <f t="shared" si="94"/>
        <v>0.40267501422879909</v>
      </c>
      <c r="H362" s="58">
        <f t="shared" si="95"/>
        <v>14.15</v>
      </c>
    </row>
    <row r="363" spans="1:8" s="40" customFormat="1" x14ac:dyDescent="0.25">
      <c r="A363" s="6" t="s">
        <v>694</v>
      </c>
      <c r="B363" s="4" t="s">
        <v>695</v>
      </c>
      <c r="C363" s="5" t="s">
        <v>43</v>
      </c>
      <c r="D363" s="5">
        <v>1</v>
      </c>
      <c r="E363" s="19">
        <v>1.67</v>
      </c>
      <c r="F363" s="36">
        <f t="shared" si="93"/>
        <v>4.7524188958451903E-2</v>
      </c>
      <c r="G363" s="41">
        <f t="shared" si="94"/>
        <v>4.7524188958451903E-2</v>
      </c>
      <c r="H363" s="58">
        <f t="shared" si="95"/>
        <v>1.67</v>
      </c>
    </row>
    <row r="364" spans="1:8" s="40" customFormat="1" x14ac:dyDescent="0.25">
      <c r="A364" s="6" t="s">
        <v>696</v>
      </c>
      <c r="B364" s="4" t="s">
        <v>697</v>
      </c>
      <c r="C364" s="5" t="s">
        <v>43</v>
      </c>
      <c r="D364" s="5">
        <v>1</v>
      </c>
      <c r="E364" s="19">
        <v>59.499999999999993</v>
      </c>
      <c r="F364" s="36">
        <f t="shared" si="93"/>
        <v>1.693227091633466</v>
      </c>
      <c r="G364" s="41">
        <f t="shared" si="94"/>
        <v>1.693227091633466</v>
      </c>
      <c r="H364" s="58">
        <f t="shared" si="95"/>
        <v>59.499999999999993</v>
      </c>
    </row>
    <row r="365" spans="1:8" s="40" customFormat="1" x14ac:dyDescent="0.25">
      <c r="A365" s="6" t="s">
        <v>698</v>
      </c>
      <c r="B365" s="4" t="s">
        <v>699</v>
      </c>
      <c r="C365" s="5" t="s">
        <v>20</v>
      </c>
      <c r="D365" s="5">
        <v>1</v>
      </c>
      <c r="E365" s="19">
        <v>63.84</v>
      </c>
      <c r="F365" s="36">
        <f t="shared" si="93"/>
        <v>1.8167330677290838</v>
      </c>
      <c r="G365" s="41">
        <f t="shared" si="94"/>
        <v>1.8167330677290838</v>
      </c>
      <c r="H365" s="58">
        <f t="shared" si="95"/>
        <v>63.84</v>
      </c>
    </row>
    <row r="366" spans="1:8" s="40" customFormat="1" x14ac:dyDescent="0.25">
      <c r="A366" s="20">
        <v>22</v>
      </c>
      <c r="B366" s="23" t="s">
        <v>700</v>
      </c>
      <c r="C366" s="21" t="s">
        <v>12</v>
      </c>
      <c r="D366" s="21" t="s">
        <v>13</v>
      </c>
      <c r="E366" s="22" t="s">
        <v>14</v>
      </c>
      <c r="F366" s="34" t="s">
        <v>15</v>
      </c>
      <c r="G366" s="34" t="s">
        <v>16</v>
      </c>
      <c r="H366" s="24" t="s">
        <v>17</v>
      </c>
    </row>
    <row r="367" spans="1:8" s="40" customFormat="1" x14ac:dyDescent="0.25">
      <c r="A367" s="6" t="s">
        <v>701</v>
      </c>
      <c r="B367" s="4" t="s">
        <v>702</v>
      </c>
      <c r="C367" s="5" t="s">
        <v>703</v>
      </c>
      <c r="D367" s="5">
        <v>1</v>
      </c>
      <c r="E367" s="19">
        <v>1331.43</v>
      </c>
      <c r="F367" s="36">
        <f t="shared" ref="F367:F368" si="96">E367/$I$2</f>
        <v>37.889299943084808</v>
      </c>
      <c r="G367" s="41">
        <f t="shared" ref="G367:G368" si="97">D367*F367</f>
        <v>37.889299943084808</v>
      </c>
      <c r="H367" s="58">
        <f t="shared" ref="H367:H368" si="98">D367*F367*$H$2</f>
        <v>1331.43</v>
      </c>
    </row>
    <row r="368" spans="1:8" s="70" customFormat="1" x14ac:dyDescent="0.25">
      <c r="A368" s="63" t="s">
        <v>704</v>
      </c>
      <c r="B368" s="4" t="s">
        <v>705</v>
      </c>
      <c r="C368" s="5" t="s">
        <v>215</v>
      </c>
      <c r="D368" s="5">
        <v>1</v>
      </c>
      <c r="E368" s="65">
        <v>2430</v>
      </c>
      <c r="F368" s="69">
        <f t="shared" si="96"/>
        <v>69.151963574274333</v>
      </c>
      <c r="G368" s="41">
        <f t="shared" si="97"/>
        <v>69.151963574274333</v>
      </c>
      <c r="H368" s="58">
        <f t="shared" si="98"/>
        <v>2430</v>
      </c>
    </row>
    <row r="369" spans="1:8" s="40" customFormat="1" x14ac:dyDescent="0.25">
      <c r="A369" s="20">
        <v>23</v>
      </c>
      <c r="B369" s="23" t="s">
        <v>706</v>
      </c>
      <c r="C369" s="21" t="s">
        <v>12</v>
      </c>
      <c r="D369" s="21" t="s">
        <v>13</v>
      </c>
      <c r="E369" s="22" t="s">
        <v>14</v>
      </c>
      <c r="F369" s="34" t="s">
        <v>15</v>
      </c>
      <c r="G369" s="34" t="s">
        <v>16</v>
      </c>
      <c r="H369" s="24" t="s">
        <v>17</v>
      </c>
    </row>
    <row r="370" spans="1:8" s="40" customFormat="1" x14ac:dyDescent="0.25">
      <c r="A370" s="6" t="s">
        <v>707</v>
      </c>
      <c r="B370" s="4" t="s">
        <v>708</v>
      </c>
      <c r="C370" s="5" t="s">
        <v>20</v>
      </c>
      <c r="D370" s="5">
        <v>1</v>
      </c>
      <c r="E370" s="19">
        <v>1028.08</v>
      </c>
      <c r="F370" s="36">
        <f t="shared" ref="F370:F378" si="99">E370/$I$2</f>
        <v>29.256687535571995</v>
      </c>
      <c r="G370" s="41">
        <f t="shared" ref="G370:G378" si="100">D370*F370</f>
        <v>29.256687535571995</v>
      </c>
      <c r="H370" s="58">
        <f t="shared" ref="H370:H378" si="101">D370*F370*$H$2</f>
        <v>1028.08</v>
      </c>
    </row>
    <row r="371" spans="1:8" s="40" customFormat="1" x14ac:dyDescent="0.25">
      <c r="A371" s="6" t="s">
        <v>709</v>
      </c>
      <c r="B371" s="4" t="s">
        <v>710</v>
      </c>
      <c r="C371" s="5" t="s">
        <v>20</v>
      </c>
      <c r="D371" s="5">
        <v>1</v>
      </c>
      <c r="E371" s="19">
        <v>928.07999999999993</v>
      </c>
      <c r="F371" s="36">
        <f t="shared" si="99"/>
        <v>26.410927717700623</v>
      </c>
      <c r="G371" s="41">
        <f t="shared" si="100"/>
        <v>26.410927717700623</v>
      </c>
      <c r="H371" s="58">
        <f t="shared" si="101"/>
        <v>928.07999999999993</v>
      </c>
    </row>
    <row r="372" spans="1:8" s="40" customFormat="1" x14ac:dyDescent="0.25">
      <c r="A372" s="6" t="s">
        <v>711</v>
      </c>
      <c r="B372" s="4" t="s">
        <v>712</v>
      </c>
      <c r="C372" s="5" t="s">
        <v>20</v>
      </c>
      <c r="D372" s="5">
        <v>1</v>
      </c>
      <c r="E372" s="19">
        <v>686</v>
      </c>
      <c r="F372" s="36">
        <f t="shared" si="99"/>
        <v>19.52191235059761</v>
      </c>
      <c r="G372" s="41">
        <f t="shared" si="100"/>
        <v>19.52191235059761</v>
      </c>
      <c r="H372" s="58">
        <f t="shared" si="101"/>
        <v>686</v>
      </c>
    </row>
    <row r="373" spans="1:8" s="40" customFormat="1" x14ac:dyDescent="0.25">
      <c r="A373" s="6" t="s">
        <v>713</v>
      </c>
      <c r="B373" s="4" t="s">
        <v>714</v>
      </c>
      <c r="C373" s="5" t="s">
        <v>20</v>
      </c>
      <c r="D373" s="5">
        <v>1</v>
      </c>
      <c r="E373" s="19">
        <v>904.69</v>
      </c>
      <c r="F373" s="36">
        <f t="shared" si="99"/>
        <v>25.745304496300513</v>
      </c>
      <c r="G373" s="41">
        <f t="shared" si="100"/>
        <v>25.745304496300513</v>
      </c>
      <c r="H373" s="58">
        <f t="shared" si="101"/>
        <v>904.69</v>
      </c>
    </row>
    <row r="374" spans="1:8" s="40" customFormat="1" ht="24" x14ac:dyDescent="0.25">
      <c r="A374" s="6" t="s">
        <v>715</v>
      </c>
      <c r="B374" s="4" t="s">
        <v>716</v>
      </c>
      <c r="C374" s="5" t="s">
        <v>20</v>
      </c>
      <c r="D374" s="5">
        <v>1</v>
      </c>
      <c r="E374" s="19">
        <v>5579.2849999999999</v>
      </c>
      <c r="F374" s="36">
        <f t="shared" si="99"/>
        <v>158.77305065452475</v>
      </c>
      <c r="G374" s="41">
        <f t="shared" si="100"/>
        <v>158.77305065452475</v>
      </c>
      <c r="H374" s="58">
        <f t="shared" si="101"/>
        <v>5579.2849999999999</v>
      </c>
    </row>
    <row r="375" spans="1:8" s="40" customFormat="1" ht="24" x14ac:dyDescent="0.25">
      <c r="A375" s="6" t="s">
        <v>717</v>
      </c>
      <c r="B375" s="4" t="s">
        <v>718</v>
      </c>
      <c r="C375" s="5" t="s">
        <v>20</v>
      </c>
      <c r="D375" s="5">
        <v>1</v>
      </c>
      <c r="E375" s="19">
        <v>3984.28</v>
      </c>
      <c r="F375" s="36">
        <f t="shared" si="99"/>
        <v>113.38303927148549</v>
      </c>
      <c r="G375" s="41">
        <f t="shared" si="100"/>
        <v>113.38303927148549</v>
      </c>
      <c r="H375" s="58">
        <f t="shared" si="101"/>
        <v>3984.28</v>
      </c>
    </row>
    <row r="376" spans="1:8" s="40" customFormat="1" ht="24" x14ac:dyDescent="0.25">
      <c r="A376" s="6" t="s">
        <v>719</v>
      </c>
      <c r="B376" s="4" t="s">
        <v>720</v>
      </c>
      <c r="C376" s="5" t="s">
        <v>20</v>
      </c>
      <c r="D376" s="5">
        <v>1</v>
      </c>
      <c r="E376" s="19">
        <v>3603.4</v>
      </c>
      <c r="F376" s="36">
        <f t="shared" si="99"/>
        <v>102.544109277177</v>
      </c>
      <c r="G376" s="41">
        <f t="shared" si="100"/>
        <v>102.544109277177</v>
      </c>
      <c r="H376" s="58">
        <f t="shared" si="101"/>
        <v>3603.3999999999996</v>
      </c>
    </row>
    <row r="377" spans="1:8" s="40" customFormat="1" ht="24" x14ac:dyDescent="0.25">
      <c r="A377" s="6" t="s">
        <v>721</v>
      </c>
      <c r="B377" s="4" t="s">
        <v>722</v>
      </c>
      <c r="C377" s="5" t="s">
        <v>20</v>
      </c>
      <c r="D377" s="5">
        <v>1</v>
      </c>
      <c r="E377" s="19">
        <v>4777.5050000000001</v>
      </c>
      <c r="F377" s="36">
        <f t="shared" si="99"/>
        <v>135.95631758679568</v>
      </c>
      <c r="G377" s="41">
        <f t="shared" si="100"/>
        <v>135.95631758679568</v>
      </c>
      <c r="H377" s="58">
        <f t="shared" si="101"/>
        <v>4777.5050000000001</v>
      </c>
    </row>
    <row r="378" spans="1:8" s="40" customFormat="1" ht="24" x14ac:dyDescent="0.25">
      <c r="A378" s="6" t="s">
        <v>723</v>
      </c>
      <c r="B378" s="4" t="s">
        <v>724</v>
      </c>
      <c r="C378" s="5" t="s">
        <v>20</v>
      </c>
      <c r="D378" s="5">
        <v>1</v>
      </c>
      <c r="E378" s="19">
        <v>335.79699999999997</v>
      </c>
      <c r="F378" s="36">
        <f t="shared" si="99"/>
        <v>9.5559760956175293</v>
      </c>
      <c r="G378" s="41">
        <f t="shared" si="100"/>
        <v>9.5559760956175293</v>
      </c>
      <c r="H378" s="58">
        <f t="shared" si="101"/>
        <v>335.79699999999997</v>
      </c>
    </row>
    <row r="379" spans="1:8" s="40" customFormat="1" x14ac:dyDescent="0.25">
      <c r="A379" s="71">
        <v>24</v>
      </c>
      <c r="B379" s="72" t="s">
        <v>725</v>
      </c>
      <c r="C379" s="21" t="s">
        <v>12</v>
      </c>
      <c r="D379" s="21" t="s">
        <v>13</v>
      </c>
      <c r="E379" s="22" t="s">
        <v>14</v>
      </c>
      <c r="F379" s="22" t="s">
        <v>17</v>
      </c>
      <c r="G379" s="34" t="s">
        <v>16</v>
      </c>
      <c r="H379" s="24" t="s">
        <v>17</v>
      </c>
    </row>
    <row r="380" spans="1:8" s="40" customFormat="1" x14ac:dyDescent="0.25">
      <c r="A380" s="66" t="s">
        <v>726</v>
      </c>
      <c r="B380" s="67" t="s">
        <v>727</v>
      </c>
      <c r="C380" s="5" t="s">
        <v>264</v>
      </c>
      <c r="D380" s="5">
        <v>1</v>
      </c>
      <c r="E380" s="36">
        <v>61</v>
      </c>
      <c r="F380" s="36">
        <f t="shared" ref="F380:F382" si="102">E380/$I$2</f>
        <v>1.7359134889015366</v>
      </c>
      <c r="G380" s="41">
        <f t="shared" ref="G380:G382" si="103">D380*F380</f>
        <v>1.7359134889015366</v>
      </c>
      <c r="H380" s="58">
        <f t="shared" ref="H380:H382" si="104">D380*F380*$H$2</f>
        <v>61</v>
      </c>
    </row>
    <row r="381" spans="1:8" s="40" customFormat="1" x14ac:dyDescent="0.25">
      <c r="A381" s="66" t="s">
        <v>728</v>
      </c>
      <c r="B381" s="67" t="s">
        <v>729</v>
      </c>
      <c r="C381" s="5" t="s">
        <v>43</v>
      </c>
      <c r="D381" s="5">
        <v>1</v>
      </c>
      <c r="E381" s="36">
        <v>277.80500000000001</v>
      </c>
      <c r="F381" s="36">
        <f t="shared" si="102"/>
        <v>7.9056630620375641</v>
      </c>
      <c r="G381" s="41">
        <f t="shared" si="103"/>
        <v>7.9056630620375641</v>
      </c>
      <c r="H381" s="58">
        <f t="shared" si="104"/>
        <v>277.80500000000001</v>
      </c>
    </row>
    <row r="382" spans="1:8" s="40" customFormat="1" x14ac:dyDescent="0.25">
      <c r="A382" s="66" t="s">
        <v>730</v>
      </c>
      <c r="B382" s="67" t="s">
        <v>731</v>
      </c>
      <c r="C382" s="5" t="s">
        <v>43</v>
      </c>
      <c r="D382" s="5">
        <v>1</v>
      </c>
      <c r="E382" s="36">
        <v>700.34500000000003</v>
      </c>
      <c r="F382" s="36">
        <f t="shared" si="102"/>
        <v>19.930136596471257</v>
      </c>
      <c r="G382" s="41">
        <f t="shared" si="103"/>
        <v>19.930136596471257</v>
      </c>
      <c r="H382" s="58">
        <f t="shared" si="104"/>
        <v>700.34500000000003</v>
      </c>
    </row>
    <row r="383" spans="1:8" s="40" customFormat="1" x14ac:dyDescent="0.25">
      <c r="A383" s="71">
        <v>25</v>
      </c>
      <c r="B383" s="72" t="s">
        <v>732</v>
      </c>
      <c r="C383" s="21" t="s">
        <v>12</v>
      </c>
      <c r="D383" s="21" t="s">
        <v>13</v>
      </c>
      <c r="E383" s="22" t="s">
        <v>14</v>
      </c>
      <c r="F383" s="22" t="s">
        <v>17</v>
      </c>
      <c r="G383" s="34" t="s">
        <v>16</v>
      </c>
      <c r="H383" s="24" t="s">
        <v>17</v>
      </c>
    </row>
    <row r="384" spans="1:8" s="40" customFormat="1" x14ac:dyDescent="0.25">
      <c r="A384" s="66" t="s">
        <v>733</v>
      </c>
      <c r="B384" s="67" t="s">
        <v>734</v>
      </c>
      <c r="C384" s="5" t="s">
        <v>43</v>
      </c>
      <c r="D384" s="5">
        <v>1</v>
      </c>
      <c r="E384" s="36">
        <v>33.4</v>
      </c>
      <c r="F384" s="36">
        <f>E384/$I$2</f>
        <v>0.95048377916903803</v>
      </c>
      <c r="G384" s="41">
        <f>D384*F384</f>
        <v>0.95048377916903803</v>
      </c>
      <c r="H384" s="58">
        <f>D384*F384*$H$2</f>
        <v>33.4</v>
      </c>
    </row>
    <row r="385" spans="1:9" s="40" customFormat="1" x14ac:dyDescent="0.25">
      <c r="A385" s="71">
        <v>26</v>
      </c>
      <c r="B385" s="72" t="s">
        <v>735</v>
      </c>
      <c r="C385" s="21" t="s">
        <v>12</v>
      </c>
      <c r="D385" s="21" t="s">
        <v>13</v>
      </c>
      <c r="E385" s="22" t="s">
        <v>14</v>
      </c>
      <c r="F385" s="22" t="s">
        <v>17</v>
      </c>
      <c r="G385" s="34" t="s">
        <v>16</v>
      </c>
      <c r="H385" s="24" t="s">
        <v>17</v>
      </c>
    </row>
    <row r="386" spans="1:9" s="40" customFormat="1" x14ac:dyDescent="0.25">
      <c r="A386" s="66" t="s">
        <v>736</v>
      </c>
      <c r="B386" s="67" t="s">
        <v>737</v>
      </c>
      <c r="C386" s="5" t="s">
        <v>53</v>
      </c>
      <c r="D386" s="5">
        <v>25</v>
      </c>
      <c r="E386" s="36">
        <v>310.52</v>
      </c>
      <c r="F386" s="36">
        <f>E386/$I$2</f>
        <v>8.8366533864541825</v>
      </c>
      <c r="G386" s="41">
        <f>D386*F386</f>
        <v>220.91633466135457</v>
      </c>
      <c r="H386" s="58">
        <f>D386*F386*$H$2</f>
        <v>7763</v>
      </c>
    </row>
    <row r="387" spans="1:9" s="40" customFormat="1" ht="24" x14ac:dyDescent="0.25">
      <c r="A387" s="71">
        <v>27</v>
      </c>
      <c r="B387" s="72" t="s">
        <v>784</v>
      </c>
      <c r="C387" s="21" t="s">
        <v>12</v>
      </c>
      <c r="D387" s="21" t="s">
        <v>13</v>
      </c>
      <c r="E387" s="22" t="s">
        <v>14</v>
      </c>
      <c r="F387" s="22" t="s">
        <v>17</v>
      </c>
      <c r="G387" s="34" t="s">
        <v>16</v>
      </c>
      <c r="H387" s="24" t="s">
        <v>17</v>
      </c>
    </row>
    <row r="388" spans="1:9" s="40" customFormat="1" x14ac:dyDescent="0.25">
      <c r="A388" s="66" t="s">
        <v>738</v>
      </c>
      <c r="B388" s="67" t="s">
        <v>739</v>
      </c>
      <c r="C388" s="5" t="s">
        <v>53</v>
      </c>
      <c r="D388" s="5">
        <v>1</v>
      </c>
      <c r="E388" s="36">
        <v>511.73500000000001</v>
      </c>
      <c r="F388" s="36">
        <f t="shared" ref="F388:F389" si="105">E388/$I$2</f>
        <v>14.562749003984063</v>
      </c>
      <c r="G388" s="41">
        <f t="shared" ref="G388:G389" si="106">D388*F388</f>
        <v>14.562749003984063</v>
      </c>
      <c r="H388" s="58">
        <f t="shared" ref="H388:H389" si="107">D388*F388*$H$2</f>
        <v>511.73499999999996</v>
      </c>
    </row>
    <row r="389" spans="1:9" s="40" customFormat="1" x14ac:dyDescent="0.25">
      <c r="A389" s="66" t="s">
        <v>740</v>
      </c>
      <c r="B389" s="67" t="s">
        <v>741</v>
      </c>
      <c r="C389" s="5" t="s">
        <v>742</v>
      </c>
      <c r="D389" s="5">
        <v>1</v>
      </c>
      <c r="E389" s="36">
        <v>1850</v>
      </c>
      <c r="F389" s="36">
        <f t="shared" si="105"/>
        <v>52.646556630620374</v>
      </c>
      <c r="G389" s="41">
        <f t="shared" si="106"/>
        <v>52.646556630620374</v>
      </c>
      <c r="H389" s="58">
        <f t="shared" si="107"/>
        <v>1850</v>
      </c>
    </row>
    <row r="390" spans="1:9" s="40" customFormat="1" x14ac:dyDescent="0.25">
      <c r="A390" s="71">
        <v>28</v>
      </c>
      <c r="B390" s="72" t="s">
        <v>743</v>
      </c>
      <c r="C390" s="21" t="s">
        <v>12</v>
      </c>
      <c r="D390" s="21" t="s">
        <v>13</v>
      </c>
      <c r="E390" s="22" t="s">
        <v>14</v>
      </c>
      <c r="F390" s="22" t="s">
        <v>17</v>
      </c>
      <c r="G390" s="34" t="s">
        <v>16</v>
      </c>
      <c r="H390" s="24" t="s">
        <v>17</v>
      </c>
    </row>
    <row r="391" spans="1:9" s="40" customFormat="1" x14ac:dyDescent="0.25">
      <c r="A391" s="66" t="s">
        <v>744</v>
      </c>
      <c r="B391" s="67" t="s">
        <v>745</v>
      </c>
      <c r="C391" s="5" t="s">
        <v>20</v>
      </c>
      <c r="D391" s="5">
        <v>40</v>
      </c>
      <c r="E391" s="36">
        <v>11.975</v>
      </c>
      <c r="F391" s="36">
        <f>E391/$I$2</f>
        <v>0.34077973819009671</v>
      </c>
      <c r="G391" s="41">
        <f>D391*F391</f>
        <v>13.631189527603869</v>
      </c>
      <c r="H391" s="58">
        <f>D391*F391*$H$2</f>
        <v>478.99999999999994</v>
      </c>
    </row>
    <row r="392" spans="1:9" s="40" customFormat="1" x14ac:dyDescent="0.25">
      <c r="A392" s="71">
        <v>29</v>
      </c>
      <c r="B392" s="72" t="s">
        <v>785</v>
      </c>
      <c r="C392" s="21" t="s">
        <v>12</v>
      </c>
      <c r="D392" s="21" t="s">
        <v>13</v>
      </c>
      <c r="E392" s="22" t="s">
        <v>14</v>
      </c>
      <c r="F392" s="22" t="s">
        <v>17</v>
      </c>
      <c r="G392" s="34" t="s">
        <v>16</v>
      </c>
      <c r="H392" s="24" t="s">
        <v>17</v>
      </c>
    </row>
    <row r="393" spans="1:9" s="40" customFormat="1" x14ac:dyDescent="0.25">
      <c r="A393" s="66" t="s">
        <v>746</v>
      </c>
      <c r="B393" s="67" t="s">
        <v>747</v>
      </c>
      <c r="C393" s="5" t="s">
        <v>20</v>
      </c>
      <c r="D393" s="5">
        <v>1</v>
      </c>
      <c r="E393" s="36">
        <v>979.99999999999989</v>
      </c>
      <c r="F393" s="36">
        <f>E393/$I$2</f>
        <v>27.888446215139439</v>
      </c>
      <c r="G393" s="41">
        <f>D393*F393</f>
        <v>27.888446215139439</v>
      </c>
      <c r="H393" s="58">
        <f>D393*F393*$H$2</f>
        <v>979.99999999999989</v>
      </c>
    </row>
    <row r="394" spans="1:9" s="40" customFormat="1" x14ac:dyDescent="0.25">
      <c r="A394" s="71">
        <v>30</v>
      </c>
      <c r="B394" s="72" t="s">
        <v>786</v>
      </c>
      <c r="C394" s="21" t="s">
        <v>12</v>
      </c>
      <c r="D394" s="21" t="s">
        <v>13</v>
      </c>
      <c r="E394" s="22" t="s">
        <v>14</v>
      </c>
      <c r="F394" s="22" t="s">
        <v>17</v>
      </c>
      <c r="G394" s="34" t="s">
        <v>16</v>
      </c>
      <c r="H394" s="24" t="s">
        <v>17</v>
      </c>
    </row>
    <row r="395" spans="1:9" s="40" customFormat="1" x14ac:dyDescent="0.25">
      <c r="A395" s="66" t="s">
        <v>748</v>
      </c>
      <c r="B395" s="67" t="s">
        <v>749</v>
      </c>
      <c r="C395" s="5" t="s">
        <v>20</v>
      </c>
      <c r="D395" s="5">
        <v>1</v>
      </c>
      <c r="E395" s="36">
        <v>840</v>
      </c>
      <c r="F395" s="36">
        <f>E395/$I$2</f>
        <v>23.904382470119522</v>
      </c>
      <c r="G395" s="41">
        <f>D395*F395</f>
        <v>23.904382470119522</v>
      </c>
      <c r="H395" s="58">
        <f>D395*F395*$H$2</f>
        <v>840</v>
      </c>
    </row>
    <row r="396" spans="1:9" s="40" customFormat="1" x14ac:dyDescent="0.25">
      <c r="A396" s="71">
        <v>31</v>
      </c>
      <c r="B396" s="72" t="s">
        <v>750</v>
      </c>
      <c r="C396" s="21" t="s">
        <v>12</v>
      </c>
      <c r="D396" s="21" t="s">
        <v>13</v>
      </c>
      <c r="E396" s="22" t="s">
        <v>14</v>
      </c>
      <c r="F396" s="22" t="s">
        <v>17</v>
      </c>
      <c r="G396" s="34" t="s">
        <v>16</v>
      </c>
      <c r="H396" s="24" t="s">
        <v>17</v>
      </c>
    </row>
    <row r="397" spans="1:9" s="40" customFormat="1" x14ac:dyDescent="0.25">
      <c r="A397" s="66" t="s">
        <v>751</v>
      </c>
      <c r="B397" s="67" t="s">
        <v>752</v>
      </c>
      <c r="C397" s="5" t="s">
        <v>264</v>
      </c>
      <c r="D397" s="5">
        <v>1</v>
      </c>
      <c r="E397" s="36">
        <v>18.440000000000001</v>
      </c>
      <c r="F397" s="36">
        <f t="shared" ref="F397:F398" si="108">E397/$I$2</f>
        <v>0.52475811041548093</v>
      </c>
      <c r="G397" s="41">
        <f t="shared" ref="G397:G398" si="109">D397*F397</f>
        <v>0.52475811041548093</v>
      </c>
      <c r="H397" s="58">
        <f t="shared" ref="H397:H398" si="110">D397*F397*$H$2</f>
        <v>18.440000000000001</v>
      </c>
    </row>
    <row r="398" spans="1:9" s="40" customFormat="1" ht="15.75" thickBot="1" x14ac:dyDescent="0.3">
      <c r="A398" s="73" t="s">
        <v>753</v>
      </c>
      <c r="B398" s="74" t="s">
        <v>754</v>
      </c>
      <c r="C398" s="75" t="s">
        <v>562</v>
      </c>
      <c r="D398" s="5">
        <v>1</v>
      </c>
      <c r="E398" s="36">
        <v>176.53</v>
      </c>
      <c r="F398" s="36">
        <f t="shared" si="108"/>
        <v>5.0236198064883322</v>
      </c>
      <c r="G398" s="41">
        <f t="shared" si="109"/>
        <v>5.0236198064883322</v>
      </c>
      <c r="H398" s="58">
        <f t="shared" si="110"/>
        <v>176.53</v>
      </c>
    </row>
    <row r="399" spans="1:9" ht="30" customHeight="1" thickBot="1" x14ac:dyDescent="0.3">
      <c r="A399" s="92" t="s">
        <v>755</v>
      </c>
      <c r="B399" s="93"/>
      <c r="C399" s="93"/>
      <c r="D399" s="93"/>
      <c r="E399" s="93"/>
      <c r="F399" s="93"/>
      <c r="G399" s="96">
        <f>G400/$H$2</f>
        <v>148476.25420539358</v>
      </c>
      <c r="H399" s="97"/>
    </row>
    <row r="400" spans="1:9" ht="30" customHeight="1" thickBot="1" x14ac:dyDescent="0.3">
      <c r="A400" s="94" t="s">
        <v>756</v>
      </c>
      <c r="B400" s="95"/>
      <c r="C400" s="95"/>
      <c r="D400" s="95"/>
      <c r="E400" s="95"/>
      <c r="F400" s="95"/>
      <c r="G400" s="98">
        <f>SUM(H4:H398)</f>
        <v>5217455.5727775302</v>
      </c>
      <c r="H400" s="99"/>
      <c r="I400" s="82">
        <f>G400/24</f>
        <v>217393.98219906376</v>
      </c>
    </row>
  </sheetData>
  <sheetProtection algorithmName="SHA-512" hashValue="S0ZCEzBVx3JmW5y9A+zrKrJG1I7deyzVwFrSn3xulwTIXdf+i0lCNkFO34sCgKpxPWs3dgy35sqDvnFmXntS9Q==" saltValue="K6sbCfgGPqw5J4v5m6dXfw==" spinCount="100000" sheet="1" objects="1" scenarios="1"/>
  <protectedRanges>
    <protectedRange sqref="H2" name="USG"/>
  </protectedRanges>
  <mergeCells count="6">
    <mergeCell ref="B2:F2"/>
    <mergeCell ref="B1:H1"/>
    <mergeCell ref="A399:F399"/>
    <mergeCell ref="A400:F400"/>
    <mergeCell ref="G399:H399"/>
    <mergeCell ref="G400:H400"/>
  </mergeCells>
  <phoneticPr fontId="4" type="noConversion"/>
  <printOptions horizontalCentered="1" verticalCentered="1"/>
  <pageMargins left="0.39370078740157483" right="0.39370078740157483" top="0.43307086614173229" bottom="0.43307086614173229" header="0.31496062992125984" footer="0.31496062992125984"/>
  <pageSetup paperSize="9" scale="47"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PRUS</vt:lpstr>
      <vt:lpstr>PRUS!Area_de_impressao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AMIN MADI NETO</dc:creator>
  <cp:keywords/>
  <dc:description/>
  <cp:lastModifiedBy>Hibrael Mamede</cp:lastModifiedBy>
  <cp:revision/>
  <cp:lastPrinted>2025-01-27T14:03:02Z</cp:lastPrinted>
  <dcterms:created xsi:type="dcterms:W3CDTF">2023-12-28T12:33:57Z</dcterms:created>
  <dcterms:modified xsi:type="dcterms:W3CDTF">2025-01-27T19:11:51Z</dcterms:modified>
  <cp:category/>
  <cp:contentStatus/>
</cp:coreProperties>
</file>